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ON\Desktop\"/>
    </mc:Choice>
  </mc:AlternateContent>
  <xr:revisionPtr revIDLastSave="0" documentId="8_{4DAD9163-19A5-4484-90D6-002957AAC313}" xr6:coauthVersionLast="47" xr6:coauthVersionMax="47" xr10:uidLastSave="{00000000-0000-0000-0000-000000000000}"/>
  <bookViews>
    <workbookView xWindow="-120" yWindow="-120" windowWidth="15600" windowHeight="11160" xr2:uid="{888477A0-B06F-40B2-BB29-0304FB4CEF61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14" i="3" l="1"/>
  <c r="K514" i="3" s="1"/>
  <c r="K513" i="3" s="1"/>
  <c r="J513" i="3"/>
  <c r="I513" i="3"/>
  <c r="H513" i="3"/>
  <c r="G513" i="3"/>
  <c r="K512" i="3"/>
  <c r="K511" i="3" s="1"/>
  <c r="J512" i="3"/>
  <c r="J511" i="3" s="1"/>
  <c r="I511" i="3"/>
  <c r="H511" i="3"/>
  <c r="G511" i="3"/>
  <c r="J509" i="3"/>
  <c r="I508" i="3"/>
  <c r="H508" i="3"/>
  <c r="G508" i="3"/>
  <c r="K507" i="3"/>
  <c r="J507" i="3"/>
  <c r="K506" i="3"/>
  <c r="J506" i="3"/>
  <c r="I506" i="3"/>
  <c r="H506" i="3"/>
  <c r="G506" i="3"/>
  <c r="J505" i="3"/>
  <c r="K505" i="3" s="1"/>
  <c r="K504" i="3" s="1"/>
  <c r="J504" i="3"/>
  <c r="I504" i="3"/>
  <c r="H504" i="3"/>
  <c r="G504" i="3"/>
  <c r="K503" i="3"/>
  <c r="K502" i="3" s="1"/>
  <c r="J503" i="3"/>
  <c r="J502" i="3" s="1"/>
  <c r="I502" i="3"/>
  <c r="H502" i="3"/>
  <c r="G502" i="3"/>
  <c r="J501" i="3"/>
  <c r="I500" i="3"/>
  <c r="H500" i="3"/>
  <c r="G500" i="3"/>
  <c r="K499" i="3"/>
  <c r="J499" i="3"/>
  <c r="K498" i="3"/>
  <c r="J498" i="3"/>
  <c r="I498" i="3"/>
  <c r="H498" i="3"/>
  <c r="G498" i="3"/>
  <c r="J496" i="3"/>
  <c r="K496" i="3" s="1"/>
  <c r="K495" i="3" s="1"/>
  <c r="J495" i="3"/>
  <c r="I495" i="3"/>
  <c r="H495" i="3"/>
  <c r="G495" i="3"/>
  <c r="K494" i="3"/>
  <c r="K493" i="3" s="1"/>
  <c r="J494" i="3"/>
  <c r="J493" i="3" s="1"/>
  <c r="I493" i="3"/>
  <c r="H493" i="3"/>
  <c r="G493" i="3"/>
  <c r="J492" i="3"/>
  <c r="I491" i="3"/>
  <c r="H491" i="3"/>
  <c r="G491" i="3"/>
  <c r="K490" i="3"/>
  <c r="J490" i="3"/>
  <c r="K489" i="3"/>
  <c r="J489" i="3"/>
  <c r="I489" i="3"/>
  <c r="H489" i="3"/>
  <c r="G489" i="3"/>
  <c r="J488" i="3"/>
  <c r="K488" i="3" s="1"/>
  <c r="K487" i="3" s="1"/>
  <c r="J487" i="3"/>
  <c r="I487" i="3"/>
  <c r="H487" i="3"/>
  <c r="G487" i="3"/>
  <c r="K484" i="3"/>
  <c r="J484" i="3"/>
  <c r="K482" i="3"/>
  <c r="J482" i="3"/>
  <c r="K480" i="3"/>
  <c r="J480" i="3"/>
  <c r="K477" i="3"/>
  <c r="J477" i="3"/>
  <c r="K476" i="3"/>
  <c r="J476" i="3"/>
  <c r="I476" i="3"/>
  <c r="H476" i="3"/>
  <c r="G476" i="3"/>
  <c r="J475" i="3"/>
  <c r="K475" i="3" s="1"/>
  <c r="J474" i="3"/>
  <c r="K474" i="3" s="1"/>
  <c r="J473" i="3"/>
  <c r="K473" i="3" s="1"/>
  <c r="J472" i="3"/>
  <c r="I471" i="3"/>
  <c r="H471" i="3"/>
  <c r="G471" i="3"/>
  <c r="K470" i="3"/>
  <c r="J470" i="3"/>
  <c r="K469" i="3"/>
  <c r="J469" i="3"/>
  <c r="I469" i="3"/>
  <c r="H469" i="3"/>
  <c r="G469" i="3"/>
  <c r="J468" i="3"/>
  <c r="K468" i="3" s="1"/>
  <c r="K467" i="3" s="1"/>
  <c r="J467" i="3"/>
  <c r="I467" i="3"/>
  <c r="H467" i="3"/>
  <c r="G467" i="3"/>
  <c r="K466" i="3"/>
  <c r="K465" i="3" s="1"/>
  <c r="J466" i="3"/>
  <c r="J465" i="3" s="1"/>
  <c r="I465" i="3"/>
  <c r="H465" i="3"/>
  <c r="G465" i="3"/>
  <c r="J464" i="3"/>
  <c r="K464" i="3" s="1"/>
  <c r="J463" i="3"/>
  <c r="K463" i="3" s="1"/>
  <c r="J462" i="3"/>
  <c r="I462" i="3"/>
  <c r="H462" i="3"/>
  <c r="G462" i="3"/>
  <c r="K461" i="3"/>
  <c r="K460" i="3" s="1"/>
  <c r="J461" i="3"/>
  <c r="J460" i="3" s="1"/>
  <c r="I460" i="3"/>
  <c r="H460" i="3"/>
  <c r="G460" i="3"/>
  <c r="J458" i="3"/>
  <c r="I457" i="3"/>
  <c r="H457" i="3"/>
  <c r="G457" i="3"/>
  <c r="K456" i="3"/>
  <c r="J456" i="3"/>
  <c r="K453" i="3"/>
  <c r="K452" i="3" s="1"/>
  <c r="J453" i="3"/>
  <c r="J452" i="3" s="1"/>
  <c r="I452" i="3"/>
  <c r="H452" i="3"/>
  <c r="G452" i="3"/>
  <c r="J451" i="3"/>
  <c r="I450" i="3"/>
  <c r="H450" i="3"/>
  <c r="G450" i="3"/>
  <c r="K449" i="3"/>
  <c r="J449" i="3"/>
  <c r="K448" i="3"/>
  <c r="J448" i="3"/>
  <c r="I448" i="3"/>
  <c r="H448" i="3"/>
  <c r="G448" i="3"/>
  <c r="J447" i="3"/>
  <c r="K447" i="3" s="1"/>
  <c r="K446" i="3" s="1"/>
  <c r="J446" i="3"/>
  <c r="I446" i="3"/>
  <c r="H446" i="3"/>
  <c r="G446" i="3"/>
  <c r="K445" i="3"/>
  <c r="K444" i="3" s="1"/>
  <c r="J445" i="3"/>
  <c r="J444" i="3" s="1"/>
  <c r="I444" i="3"/>
  <c r="H444" i="3"/>
  <c r="G444" i="3"/>
  <c r="J443" i="3"/>
  <c r="I442" i="3"/>
  <c r="H442" i="3"/>
  <c r="G442" i="3"/>
  <c r="K441" i="3"/>
  <c r="J441" i="3"/>
  <c r="K440" i="3"/>
  <c r="J440" i="3"/>
  <c r="I440" i="3"/>
  <c r="H440" i="3"/>
  <c r="G440" i="3"/>
  <c r="J438" i="3"/>
  <c r="K438" i="3" s="1"/>
  <c r="K437" i="3" s="1"/>
  <c r="J437" i="3"/>
  <c r="I437" i="3"/>
  <c r="H437" i="3"/>
  <c r="G437" i="3"/>
  <c r="K436" i="3"/>
  <c r="K435" i="3" s="1"/>
  <c r="J436" i="3"/>
  <c r="J435" i="3" s="1"/>
  <c r="I435" i="3"/>
  <c r="H435" i="3"/>
  <c r="G435" i="3"/>
  <c r="J434" i="3"/>
  <c r="I433" i="3"/>
  <c r="H433" i="3"/>
  <c r="G433" i="3"/>
  <c r="K431" i="3"/>
  <c r="J431" i="3"/>
  <c r="K430" i="3"/>
  <c r="J430" i="3"/>
  <c r="I430" i="3"/>
  <c r="H430" i="3"/>
  <c r="G430" i="3"/>
  <c r="J429" i="3"/>
  <c r="K429" i="3" s="1"/>
  <c r="K428" i="3" s="1"/>
  <c r="J428" i="3"/>
  <c r="I428" i="3"/>
  <c r="H428" i="3"/>
  <c r="G428" i="3"/>
  <c r="K427" i="3"/>
  <c r="K426" i="3" s="1"/>
  <c r="J427" i="3"/>
  <c r="J426" i="3" s="1"/>
  <c r="I426" i="3"/>
  <c r="H426" i="3"/>
  <c r="G426" i="3"/>
  <c r="J425" i="3"/>
  <c r="I424" i="3"/>
  <c r="H424" i="3"/>
  <c r="G424" i="3"/>
  <c r="K422" i="3"/>
  <c r="J422" i="3"/>
  <c r="K421" i="3"/>
  <c r="J421" i="3"/>
  <c r="I421" i="3"/>
  <c r="H421" i="3"/>
  <c r="G421" i="3"/>
  <c r="J420" i="3"/>
  <c r="K420" i="3" s="1"/>
  <c r="K419" i="3" s="1"/>
  <c r="J419" i="3"/>
  <c r="I419" i="3"/>
  <c r="H419" i="3"/>
  <c r="G419" i="3"/>
  <c r="K418" i="3"/>
  <c r="J418" i="3"/>
  <c r="K416" i="3"/>
  <c r="J416" i="3"/>
  <c r="K415" i="3"/>
  <c r="J415" i="3"/>
  <c r="I415" i="3"/>
  <c r="H415" i="3"/>
  <c r="G415" i="3"/>
  <c r="J413" i="3"/>
  <c r="K413" i="3" s="1"/>
  <c r="K412" i="3" s="1"/>
  <c r="J412" i="3"/>
  <c r="I412" i="3"/>
  <c r="H412" i="3"/>
  <c r="G412" i="3"/>
  <c r="K411" i="3"/>
  <c r="K410" i="3" s="1"/>
  <c r="J411" i="3"/>
  <c r="J410" i="3" s="1"/>
  <c r="I410" i="3"/>
  <c r="H410" i="3"/>
  <c r="G410" i="3"/>
  <c r="J409" i="3"/>
  <c r="I408" i="3"/>
  <c r="H408" i="3"/>
  <c r="G408" i="3"/>
  <c r="K407" i="3"/>
  <c r="J407" i="3"/>
  <c r="K406" i="3"/>
  <c r="J406" i="3"/>
  <c r="I406" i="3"/>
  <c r="H406" i="3"/>
  <c r="G406" i="3"/>
  <c r="J405" i="3"/>
  <c r="K405" i="3" s="1"/>
  <c r="K404" i="3" s="1"/>
  <c r="J404" i="3"/>
  <c r="I404" i="3"/>
  <c r="H404" i="3"/>
  <c r="G404" i="3"/>
  <c r="K401" i="3"/>
  <c r="J401" i="3"/>
  <c r="K399" i="3"/>
  <c r="J399" i="3"/>
  <c r="K398" i="3"/>
  <c r="J398" i="3"/>
  <c r="I398" i="3"/>
  <c r="H398" i="3"/>
  <c r="G398" i="3"/>
  <c r="J397" i="3"/>
  <c r="K397" i="3" s="1"/>
  <c r="J394" i="3"/>
  <c r="I393" i="3"/>
  <c r="H393" i="3"/>
  <c r="G393" i="3"/>
  <c r="K392" i="3"/>
  <c r="J392" i="3"/>
  <c r="K391" i="3"/>
  <c r="J391" i="3"/>
  <c r="I391" i="3"/>
  <c r="H391" i="3"/>
  <c r="G391" i="3"/>
  <c r="J390" i="3"/>
  <c r="K390" i="3" s="1"/>
  <c r="K389" i="3" s="1"/>
  <c r="J389" i="3"/>
  <c r="I389" i="3"/>
  <c r="H389" i="3"/>
  <c r="G389" i="3"/>
  <c r="K388" i="3"/>
  <c r="K387" i="3" s="1"/>
  <c r="J388" i="3"/>
  <c r="J387" i="3" s="1"/>
  <c r="I387" i="3"/>
  <c r="H387" i="3"/>
  <c r="G387" i="3"/>
  <c r="J385" i="3"/>
  <c r="K385" i="3" s="1"/>
  <c r="J383" i="3"/>
  <c r="K383" i="3" s="1"/>
  <c r="J381" i="3"/>
  <c r="I380" i="3"/>
  <c r="H380" i="3"/>
  <c r="G380" i="3"/>
  <c r="K378" i="3"/>
  <c r="J378" i="3"/>
  <c r="K376" i="3"/>
  <c r="J376" i="3"/>
  <c r="K374" i="3"/>
  <c r="J374" i="3"/>
  <c r="K372" i="3"/>
  <c r="K371" i="3" s="1"/>
  <c r="J372" i="3"/>
  <c r="J371" i="3" s="1"/>
  <c r="I371" i="3"/>
  <c r="H371" i="3"/>
  <c r="G371" i="3"/>
  <c r="J369" i="3"/>
  <c r="K369" i="3" s="1"/>
  <c r="J368" i="3"/>
  <c r="K368" i="3" s="1"/>
  <c r="J367" i="3"/>
  <c r="I366" i="3"/>
  <c r="H366" i="3"/>
  <c r="G366" i="3"/>
  <c r="K364" i="3"/>
  <c r="J364" i="3"/>
  <c r="K363" i="3"/>
  <c r="J363" i="3"/>
  <c r="K362" i="3"/>
  <c r="J362" i="3"/>
  <c r="K361" i="3"/>
  <c r="J361" i="3"/>
  <c r="I361" i="3"/>
  <c r="H361" i="3"/>
  <c r="G361" i="3"/>
  <c r="J360" i="3"/>
  <c r="K360" i="3" s="1"/>
  <c r="J359" i="3"/>
  <c r="K359" i="3" s="1"/>
  <c r="J358" i="3"/>
  <c r="K358" i="3" s="1"/>
  <c r="J356" i="3"/>
  <c r="I355" i="3"/>
  <c r="H355" i="3"/>
  <c r="G355" i="3"/>
  <c r="K353" i="3"/>
  <c r="J353" i="3"/>
  <c r="K352" i="3"/>
  <c r="J352" i="3"/>
  <c r="I352" i="3"/>
  <c r="H352" i="3"/>
  <c r="G352" i="3"/>
  <c r="J351" i="3"/>
  <c r="K351" i="3" s="1"/>
  <c r="J349" i="3"/>
  <c r="K349" i="3" s="1"/>
  <c r="J348" i="3"/>
  <c r="K348" i="3" s="1"/>
  <c r="J347" i="3"/>
  <c r="I347" i="3"/>
  <c r="H347" i="3"/>
  <c r="G347" i="3"/>
  <c r="K346" i="3"/>
  <c r="J346" i="3"/>
  <c r="K345" i="3"/>
  <c r="J345" i="3"/>
  <c r="K344" i="3"/>
  <c r="K343" i="3" s="1"/>
  <c r="J344" i="3"/>
  <c r="J343" i="3" s="1"/>
  <c r="I343" i="3"/>
  <c r="H343" i="3"/>
  <c r="G343" i="3"/>
  <c r="J342" i="3"/>
  <c r="K342" i="3" s="1"/>
  <c r="J341" i="3"/>
  <c r="K341" i="3" s="1"/>
  <c r="J340" i="3"/>
  <c r="I339" i="3"/>
  <c r="H339" i="3"/>
  <c r="G339" i="3"/>
  <c r="K336" i="3"/>
  <c r="J336" i="3"/>
  <c r="K335" i="3"/>
  <c r="J335" i="3"/>
  <c r="I335" i="3"/>
  <c r="H335" i="3"/>
  <c r="G335" i="3"/>
  <c r="J334" i="3"/>
  <c r="K334" i="3" s="1"/>
  <c r="K333" i="3" s="1"/>
  <c r="J333" i="3"/>
  <c r="I333" i="3"/>
  <c r="H333" i="3"/>
  <c r="G333" i="3"/>
  <c r="K332" i="3"/>
  <c r="K331" i="3" s="1"/>
  <c r="J332" i="3"/>
  <c r="J331" i="3" s="1"/>
  <c r="I331" i="3"/>
  <c r="H331" i="3"/>
  <c r="G331" i="3"/>
  <c r="J330" i="3"/>
  <c r="I329" i="3"/>
  <c r="H329" i="3"/>
  <c r="G329" i="3"/>
  <c r="K328" i="3"/>
  <c r="J328" i="3"/>
  <c r="K327" i="3"/>
  <c r="J327" i="3"/>
  <c r="I327" i="3"/>
  <c r="H327" i="3"/>
  <c r="G327" i="3"/>
  <c r="J326" i="3"/>
  <c r="K326" i="3" s="1"/>
  <c r="K325" i="3" s="1"/>
  <c r="J325" i="3"/>
  <c r="I325" i="3"/>
  <c r="H325" i="3"/>
  <c r="G325" i="3"/>
  <c r="K324" i="3"/>
  <c r="K323" i="3" s="1"/>
  <c r="J324" i="3"/>
  <c r="J323" i="3" s="1"/>
  <c r="I323" i="3"/>
  <c r="H323" i="3"/>
  <c r="G323" i="3"/>
  <c r="J322" i="3"/>
  <c r="I321" i="3"/>
  <c r="H321" i="3"/>
  <c r="G321" i="3"/>
  <c r="K320" i="3"/>
  <c r="J320" i="3"/>
  <c r="K319" i="3"/>
  <c r="J319" i="3"/>
  <c r="I319" i="3"/>
  <c r="H319" i="3"/>
  <c r="G319" i="3"/>
  <c r="J317" i="3"/>
  <c r="K317" i="3" s="1"/>
  <c r="J315" i="3"/>
  <c r="K315" i="3" s="1"/>
  <c r="J312" i="3"/>
  <c r="K312" i="3" s="1"/>
  <c r="J311" i="3"/>
  <c r="K311" i="3" s="1"/>
  <c r="J310" i="3"/>
  <c r="K310" i="3" s="1"/>
  <c r="J309" i="3"/>
  <c r="K309" i="3" s="1"/>
  <c r="J308" i="3"/>
  <c r="K308" i="3" s="1"/>
  <c r="J307" i="3"/>
  <c r="I306" i="3"/>
  <c r="H306" i="3"/>
  <c r="G306" i="3"/>
  <c r="K305" i="3"/>
  <c r="J305" i="3"/>
  <c r="K304" i="3"/>
  <c r="J304" i="3"/>
  <c r="K303" i="3"/>
  <c r="J303" i="3"/>
  <c r="K302" i="3"/>
  <c r="J302" i="3"/>
  <c r="K301" i="3"/>
  <c r="J301" i="3"/>
  <c r="K300" i="3"/>
  <c r="J300" i="3"/>
  <c r="K299" i="3"/>
  <c r="J299" i="3"/>
  <c r="K298" i="3"/>
  <c r="J298" i="3"/>
  <c r="I298" i="3"/>
  <c r="H298" i="3"/>
  <c r="G298" i="3"/>
  <c r="J296" i="3"/>
  <c r="K296" i="3" s="1"/>
  <c r="K295" i="3" s="1"/>
  <c r="J295" i="3"/>
  <c r="I295" i="3"/>
  <c r="H295" i="3"/>
  <c r="G295" i="3"/>
  <c r="K294" i="3"/>
  <c r="J294" i="3"/>
  <c r="K293" i="3"/>
  <c r="J293" i="3"/>
  <c r="K292" i="3"/>
  <c r="J292" i="3"/>
  <c r="K291" i="3"/>
  <c r="J291" i="3"/>
  <c r="K290" i="3"/>
  <c r="J290" i="3"/>
  <c r="K289" i="3"/>
  <c r="J289" i="3"/>
  <c r="K288" i="3"/>
  <c r="K287" i="3" s="1"/>
  <c r="J288" i="3"/>
  <c r="J287" i="3" s="1"/>
  <c r="I287" i="3"/>
  <c r="H287" i="3"/>
  <c r="G287" i="3"/>
  <c r="J286" i="3"/>
  <c r="K286" i="3" s="1"/>
  <c r="J285" i="3"/>
  <c r="K285" i="3" s="1"/>
  <c r="J284" i="3"/>
  <c r="K284" i="3" s="1"/>
  <c r="J283" i="3"/>
  <c r="K283" i="3" s="1"/>
  <c r="J282" i="3"/>
  <c r="K282" i="3" s="1"/>
  <c r="J281" i="3"/>
  <c r="K281" i="3" s="1"/>
  <c r="I280" i="3"/>
  <c r="H280" i="3"/>
  <c r="G280" i="3"/>
  <c r="K279" i="3"/>
  <c r="J279" i="3"/>
  <c r="K278" i="3"/>
  <c r="J278" i="3"/>
  <c r="K277" i="3"/>
  <c r="K276" i="3" s="1"/>
  <c r="J277" i="3"/>
  <c r="J276" i="3" s="1"/>
  <c r="I276" i="3"/>
  <c r="H276" i="3"/>
  <c r="G276" i="3"/>
  <c r="J275" i="3"/>
  <c r="K275" i="3" s="1"/>
  <c r="J274" i="3"/>
  <c r="K274" i="3" s="1"/>
  <c r="J273" i="3"/>
  <c r="K273" i="3" s="1"/>
  <c r="J272" i="3"/>
  <c r="K272" i="3" s="1"/>
  <c r="J271" i="3"/>
  <c r="I270" i="3"/>
  <c r="H270" i="3"/>
  <c r="G270" i="3"/>
  <c r="K268" i="3"/>
  <c r="J268" i="3"/>
  <c r="K267" i="3"/>
  <c r="J267" i="3"/>
  <c r="I267" i="3"/>
  <c r="H267" i="3"/>
  <c r="G267" i="3"/>
  <c r="J266" i="3"/>
  <c r="K266" i="3" s="1"/>
  <c r="K265" i="3" s="1"/>
  <c r="J265" i="3"/>
  <c r="I265" i="3"/>
  <c r="H265" i="3"/>
  <c r="G265" i="3"/>
  <c r="K264" i="3"/>
  <c r="K263" i="3" s="1"/>
  <c r="J264" i="3"/>
  <c r="J263" i="3" s="1"/>
  <c r="I263" i="3"/>
  <c r="H263" i="3"/>
  <c r="G263" i="3"/>
  <c r="J262" i="3"/>
  <c r="I261" i="3"/>
  <c r="H261" i="3"/>
  <c r="G261" i="3"/>
  <c r="K260" i="3"/>
  <c r="J260" i="3"/>
  <c r="K259" i="3"/>
  <c r="J259" i="3"/>
  <c r="I259" i="3"/>
  <c r="H259" i="3"/>
  <c r="G259" i="3"/>
  <c r="J257" i="3"/>
  <c r="K257" i="3" s="1"/>
  <c r="K256" i="3" s="1"/>
  <c r="J256" i="3"/>
  <c r="I256" i="3"/>
  <c r="H256" i="3"/>
  <c r="G256" i="3"/>
  <c r="K255" i="3"/>
  <c r="K254" i="3" s="1"/>
  <c r="J255" i="3"/>
  <c r="J254" i="3" s="1"/>
  <c r="I254" i="3"/>
  <c r="H254" i="3"/>
  <c r="G254" i="3"/>
  <c r="J252" i="3"/>
  <c r="I251" i="3"/>
  <c r="H251" i="3"/>
  <c r="G251" i="3"/>
  <c r="K250" i="3"/>
  <c r="J250" i="3"/>
  <c r="K249" i="3"/>
  <c r="J249" i="3"/>
  <c r="I249" i="3"/>
  <c r="H249" i="3"/>
  <c r="G249" i="3"/>
  <c r="J248" i="3"/>
  <c r="K248" i="3" s="1"/>
  <c r="K247" i="3" s="1"/>
  <c r="J247" i="3"/>
  <c r="I247" i="3"/>
  <c r="H247" i="3"/>
  <c r="G247" i="3"/>
  <c r="K246" i="3"/>
  <c r="K245" i="3" s="1"/>
  <c r="J246" i="3"/>
  <c r="J245" i="3" s="1"/>
  <c r="I245" i="3"/>
  <c r="H245" i="3"/>
  <c r="G245" i="3"/>
  <c r="J244" i="3"/>
  <c r="I243" i="3"/>
  <c r="H243" i="3"/>
  <c r="G243" i="3"/>
  <c r="K242" i="3"/>
  <c r="J242" i="3"/>
  <c r="K239" i="3"/>
  <c r="K238" i="3" s="1"/>
  <c r="J239" i="3"/>
  <c r="J238" i="3" s="1"/>
  <c r="I238" i="3"/>
  <c r="H238" i="3"/>
  <c r="G238" i="3"/>
  <c r="J237" i="3"/>
  <c r="I236" i="3"/>
  <c r="H236" i="3"/>
  <c r="G236" i="3"/>
  <c r="J235" i="3"/>
  <c r="J234" i="3" s="1"/>
  <c r="I234" i="3"/>
  <c r="H234" i="3"/>
  <c r="G234" i="3"/>
  <c r="J233" i="3"/>
  <c r="K233" i="3" s="1"/>
  <c r="K232" i="3" s="1"/>
  <c r="J232" i="3"/>
  <c r="I232" i="3"/>
  <c r="H232" i="3"/>
  <c r="G232" i="3"/>
  <c r="K230" i="3"/>
  <c r="K229" i="3" s="1"/>
  <c r="J230" i="3"/>
  <c r="J229" i="3"/>
  <c r="I229" i="3"/>
  <c r="H229" i="3"/>
  <c r="G229" i="3"/>
  <c r="J228" i="3"/>
  <c r="K228" i="3" s="1"/>
  <c r="J227" i="3"/>
  <c r="K227" i="3" s="1"/>
  <c r="J226" i="3"/>
  <c r="K226" i="3" s="1"/>
  <c r="J224" i="3"/>
  <c r="K224" i="3" s="1"/>
  <c r="K223" i="3" s="1"/>
  <c r="J223" i="3"/>
  <c r="I223" i="3"/>
  <c r="H223" i="3"/>
  <c r="G223" i="3"/>
  <c r="K222" i="3"/>
  <c r="J222" i="3"/>
  <c r="J221" i="3"/>
  <c r="K221" i="3" s="1"/>
  <c r="K217" i="3"/>
  <c r="J217" i="3"/>
  <c r="J216" i="3"/>
  <c r="K216" i="3" s="1"/>
  <c r="K215" i="3"/>
  <c r="J215" i="3"/>
  <c r="J214" i="3"/>
  <c r="K214" i="3" s="1"/>
  <c r="K213" i="3"/>
  <c r="J213" i="3"/>
  <c r="J211" i="3"/>
  <c r="K211" i="3" s="1"/>
  <c r="K210" i="3"/>
  <c r="J210" i="3"/>
  <c r="J209" i="3"/>
  <c r="K209" i="3" s="1"/>
  <c r="K207" i="3"/>
  <c r="J207" i="3"/>
  <c r="J206" i="3"/>
  <c r="K206" i="3" s="1"/>
  <c r="K205" i="3"/>
  <c r="J205" i="3"/>
  <c r="J204" i="3"/>
  <c r="K204" i="3" s="1"/>
  <c r="K203" i="3"/>
  <c r="J203" i="3"/>
  <c r="J202" i="3"/>
  <c r="K202" i="3" s="1"/>
  <c r="K200" i="3"/>
  <c r="J200" i="3"/>
  <c r="J199" i="3"/>
  <c r="K199" i="3" s="1"/>
  <c r="K198" i="3"/>
  <c r="J198" i="3"/>
  <c r="J197" i="3"/>
  <c r="K197" i="3" s="1"/>
  <c r="K195" i="3"/>
  <c r="J195" i="3"/>
  <c r="J194" i="3"/>
  <c r="K194" i="3" s="1"/>
  <c r="K193" i="3"/>
  <c r="J193" i="3"/>
  <c r="J191" i="3"/>
  <c r="K191" i="3" s="1"/>
  <c r="K189" i="3"/>
  <c r="J189" i="3"/>
  <c r="J187" i="3"/>
  <c r="K187" i="3" s="1"/>
  <c r="K185" i="3"/>
  <c r="J185" i="3"/>
  <c r="J182" i="3"/>
  <c r="K182" i="3" s="1"/>
  <c r="K180" i="3"/>
  <c r="J180" i="3"/>
  <c r="J179" i="3"/>
  <c r="K179" i="3" s="1"/>
  <c r="K178" i="3"/>
  <c r="J178" i="3"/>
  <c r="J177" i="3"/>
  <c r="K177" i="3" s="1"/>
  <c r="K176" i="3"/>
  <c r="J176" i="3"/>
  <c r="J175" i="3"/>
  <c r="K175" i="3" s="1"/>
  <c r="K173" i="3"/>
  <c r="J173" i="3"/>
  <c r="J172" i="3"/>
  <c r="K172" i="3" s="1"/>
  <c r="K171" i="3"/>
  <c r="J171" i="3"/>
  <c r="J170" i="3"/>
  <c r="K170" i="3" s="1"/>
  <c r="K169" i="3"/>
  <c r="J169" i="3"/>
  <c r="J168" i="3"/>
  <c r="K168" i="3" s="1"/>
  <c r="K167" i="3"/>
  <c r="J167" i="3"/>
  <c r="J164" i="3"/>
  <c r="K164" i="3" s="1"/>
  <c r="K163" i="3"/>
  <c r="J163" i="3"/>
  <c r="I163" i="3"/>
  <c r="H163" i="3"/>
  <c r="G163" i="3"/>
  <c r="K162" i="3"/>
  <c r="K161" i="3" s="1"/>
  <c r="J162" i="3"/>
  <c r="J161" i="3"/>
  <c r="I161" i="3"/>
  <c r="H161" i="3"/>
  <c r="G161" i="3"/>
  <c r="J160" i="3"/>
  <c r="J159" i="3" s="1"/>
  <c r="I159" i="3"/>
  <c r="H159" i="3"/>
  <c r="G159" i="3"/>
  <c r="K158" i="3"/>
  <c r="K157" i="3" s="1"/>
  <c r="J158" i="3"/>
  <c r="J157" i="3" s="1"/>
  <c r="I157" i="3"/>
  <c r="H157" i="3"/>
  <c r="G157" i="3"/>
  <c r="J156" i="3"/>
  <c r="K156" i="3" s="1"/>
  <c r="K155" i="3"/>
  <c r="J155" i="3"/>
  <c r="I155" i="3"/>
  <c r="H155" i="3"/>
  <c r="G155" i="3"/>
  <c r="K154" i="3"/>
  <c r="J154" i="3"/>
  <c r="J152" i="3"/>
  <c r="K152" i="3" s="1"/>
  <c r="K150" i="3"/>
  <c r="J150" i="3"/>
  <c r="J148" i="3"/>
  <c r="K148" i="3" s="1"/>
  <c r="K145" i="3"/>
  <c r="J145" i="3"/>
  <c r="J143" i="3"/>
  <c r="J142" i="3" s="1"/>
  <c r="I142" i="3"/>
  <c r="H142" i="3"/>
  <c r="G142" i="3"/>
  <c r="K141" i="3"/>
  <c r="J141" i="3"/>
  <c r="J139" i="3"/>
  <c r="J138" i="3" s="1"/>
  <c r="I138" i="3"/>
  <c r="H138" i="3"/>
  <c r="G138" i="3"/>
  <c r="K137" i="3"/>
  <c r="J137" i="3"/>
  <c r="K135" i="3"/>
  <c r="J135" i="3"/>
  <c r="K134" i="3"/>
  <c r="J134" i="3"/>
  <c r="K133" i="3"/>
  <c r="J133" i="3"/>
  <c r="K132" i="3"/>
  <c r="J132" i="3"/>
  <c r="K131" i="3"/>
  <c r="J131" i="3"/>
  <c r="K129" i="3"/>
  <c r="J129" i="3"/>
  <c r="K127" i="3"/>
  <c r="J127" i="3"/>
  <c r="K124" i="3"/>
  <c r="J124" i="3"/>
  <c r="K122" i="3"/>
  <c r="J122" i="3"/>
  <c r="K120" i="3"/>
  <c r="J120" i="3"/>
  <c r="K118" i="3"/>
  <c r="J118" i="3"/>
  <c r="K115" i="3"/>
  <c r="J115" i="3"/>
  <c r="K113" i="3"/>
  <c r="J113" i="3"/>
  <c r="K110" i="3"/>
  <c r="J110" i="3"/>
  <c r="K108" i="3"/>
  <c r="J108" i="3"/>
  <c r="K105" i="3"/>
  <c r="J105" i="3"/>
  <c r="K103" i="3"/>
  <c r="J103" i="3"/>
  <c r="K101" i="3"/>
  <c r="J101" i="3"/>
  <c r="K100" i="3"/>
  <c r="J100" i="3"/>
  <c r="K98" i="3"/>
  <c r="J98" i="3"/>
  <c r="K96" i="3"/>
  <c r="J96" i="3"/>
  <c r="K94" i="3"/>
  <c r="J94" i="3"/>
  <c r="K92" i="3"/>
  <c r="J92" i="3"/>
  <c r="K90" i="3"/>
  <c r="J90" i="3"/>
  <c r="K86" i="3"/>
  <c r="J86" i="3"/>
  <c r="K84" i="3"/>
  <c r="J84" i="3"/>
  <c r="K82" i="3"/>
  <c r="J82" i="3"/>
  <c r="K80" i="3"/>
  <c r="J80" i="3"/>
  <c r="K77" i="3"/>
  <c r="J77" i="3"/>
  <c r="K76" i="3"/>
  <c r="J76" i="3"/>
  <c r="K75" i="3"/>
  <c r="J75" i="3"/>
  <c r="K74" i="3"/>
  <c r="J74" i="3"/>
  <c r="K72" i="3"/>
  <c r="J72" i="3"/>
  <c r="K69" i="3"/>
  <c r="J69" i="3"/>
  <c r="K68" i="3"/>
  <c r="J68" i="3"/>
  <c r="K66" i="3"/>
  <c r="J66" i="3"/>
  <c r="K65" i="3"/>
  <c r="J65" i="3"/>
  <c r="K62" i="3"/>
  <c r="J62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49" i="3"/>
  <c r="J49" i="3"/>
  <c r="K46" i="3"/>
  <c r="J46" i="3"/>
  <c r="K44" i="3"/>
  <c r="J44" i="3"/>
  <c r="K43" i="3"/>
  <c r="J43" i="3"/>
  <c r="K42" i="3"/>
  <c r="J42" i="3"/>
  <c r="K41" i="3"/>
  <c r="J41" i="3"/>
  <c r="K39" i="3"/>
  <c r="J39" i="3"/>
  <c r="K37" i="3"/>
  <c r="J37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7" i="3"/>
  <c r="J27" i="3"/>
  <c r="K26" i="3"/>
  <c r="J26" i="3"/>
  <c r="K25" i="3"/>
  <c r="J25" i="3"/>
  <c r="K24" i="3"/>
  <c r="J24" i="3"/>
  <c r="K23" i="3"/>
  <c r="J23" i="3"/>
  <c r="K22" i="3"/>
  <c r="J22" i="3"/>
  <c r="G13" i="3"/>
  <c r="G12" i="3"/>
  <c r="G11" i="3"/>
  <c r="G10" i="3"/>
  <c r="G14" i="3" s="1"/>
  <c r="G9" i="3"/>
  <c r="F7" i="3"/>
  <c r="F6" i="3"/>
  <c r="A5" i="3"/>
  <c r="A1" i="3"/>
  <c r="N514" i="2"/>
  <c r="O514" i="2" s="1"/>
  <c r="O513" i="2" s="1"/>
  <c r="N513" i="2"/>
  <c r="N510" i="2" s="1"/>
  <c r="M513" i="2"/>
  <c r="L513" i="2"/>
  <c r="K513" i="2"/>
  <c r="K510" i="2" s="1"/>
  <c r="J513" i="2"/>
  <c r="I513" i="2"/>
  <c r="H513" i="2"/>
  <c r="G513" i="2"/>
  <c r="G510" i="2" s="1"/>
  <c r="O512" i="2"/>
  <c r="O511" i="2" s="1"/>
  <c r="N512" i="2"/>
  <c r="N511" i="2"/>
  <c r="M511" i="2"/>
  <c r="L511" i="2"/>
  <c r="K511" i="2"/>
  <c r="J511" i="2"/>
  <c r="I511" i="2"/>
  <c r="H511" i="2"/>
  <c r="G511" i="2"/>
  <c r="M510" i="2"/>
  <c r="L510" i="2"/>
  <c r="J510" i="2"/>
  <c r="I510" i="2"/>
  <c r="H510" i="2"/>
  <c r="N509" i="2"/>
  <c r="N508" i="2" s="1"/>
  <c r="M508" i="2"/>
  <c r="L508" i="2"/>
  <c r="K508" i="2"/>
  <c r="J508" i="2"/>
  <c r="I508" i="2"/>
  <c r="H508" i="2"/>
  <c r="G508" i="2"/>
  <c r="N507" i="2"/>
  <c r="M506" i="2"/>
  <c r="L506" i="2"/>
  <c r="K506" i="2"/>
  <c r="J506" i="2"/>
  <c r="I506" i="2"/>
  <c r="H506" i="2"/>
  <c r="G506" i="2"/>
  <c r="O505" i="2"/>
  <c r="N505" i="2"/>
  <c r="O504" i="2"/>
  <c r="N504" i="2"/>
  <c r="M504" i="2"/>
  <c r="L504" i="2"/>
  <c r="K504" i="2"/>
  <c r="J504" i="2"/>
  <c r="I504" i="2"/>
  <c r="H504" i="2"/>
  <c r="G504" i="2"/>
  <c r="O503" i="2"/>
  <c r="O502" i="2" s="1"/>
  <c r="N503" i="2"/>
  <c r="N502" i="2"/>
  <c r="M502" i="2"/>
  <c r="L502" i="2"/>
  <c r="K502" i="2"/>
  <c r="J502" i="2"/>
  <c r="I502" i="2"/>
  <c r="H502" i="2"/>
  <c r="G502" i="2"/>
  <c r="N501" i="2"/>
  <c r="M500" i="2"/>
  <c r="M497" i="2" s="1"/>
  <c r="L500" i="2"/>
  <c r="K500" i="2"/>
  <c r="J500" i="2"/>
  <c r="I500" i="2"/>
  <c r="I497" i="2" s="1"/>
  <c r="H500" i="2"/>
  <c r="G500" i="2"/>
  <c r="N499" i="2"/>
  <c r="M498" i="2"/>
  <c r="L498" i="2"/>
  <c r="K498" i="2"/>
  <c r="J498" i="2"/>
  <c r="I498" i="2"/>
  <c r="H498" i="2"/>
  <c r="G498" i="2"/>
  <c r="L497" i="2"/>
  <c r="O496" i="2"/>
  <c r="N496" i="2"/>
  <c r="O495" i="2"/>
  <c r="N495" i="2"/>
  <c r="M495" i="2"/>
  <c r="L495" i="2"/>
  <c r="K495" i="2"/>
  <c r="J495" i="2"/>
  <c r="I495" i="2"/>
  <c r="H495" i="2"/>
  <c r="G495" i="2"/>
  <c r="O494" i="2"/>
  <c r="O493" i="2" s="1"/>
  <c r="N494" i="2"/>
  <c r="N493" i="2"/>
  <c r="M493" i="2"/>
  <c r="L493" i="2"/>
  <c r="K493" i="2"/>
  <c r="J493" i="2"/>
  <c r="I493" i="2"/>
  <c r="H493" i="2"/>
  <c r="G493" i="2"/>
  <c r="O492" i="2"/>
  <c r="O491" i="2" s="1"/>
  <c r="N492" i="2"/>
  <c r="N491" i="2" s="1"/>
  <c r="M491" i="2"/>
  <c r="M486" i="2" s="1"/>
  <c r="L491" i="2"/>
  <c r="K491" i="2"/>
  <c r="J491" i="2"/>
  <c r="I491" i="2"/>
  <c r="I486" i="2" s="1"/>
  <c r="H491" i="2"/>
  <c r="G491" i="2"/>
  <c r="N490" i="2"/>
  <c r="M489" i="2"/>
  <c r="L489" i="2"/>
  <c r="K489" i="2"/>
  <c r="J489" i="2"/>
  <c r="I489" i="2"/>
  <c r="H489" i="2"/>
  <c r="G489" i="2"/>
  <c r="O488" i="2"/>
  <c r="N488" i="2"/>
  <c r="O487" i="2"/>
  <c r="N487" i="2"/>
  <c r="M487" i="2"/>
  <c r="L487" i="2"/>
  <c r="K487" i="2"/>
  <c r="J487" i="2"/>
  <c r="I487" i="2"/>
  <c r="H487" i="2"/>
  <c r="G487" i="2"/>
  <c r="K486" i="2"/>
  <c r="J486" i="2"/>
  <c r="G486" i="2"/>
  <c r="O484" i="2"/>
  <c r="N484" i="2"/>
  <c r="N483" i="2" s="1"/>
  <c r="M483" i="2"/>
  <c r="M478" i="2" s="1"/>
  <c r="L483" i="2"/>
  <c r="K483" i="2"/>
  <c r="J483" i="2"/>
  <c r="I483" i="2"/>
  <c r="H483" i="2"/>
  <c r="G483" i="2"/>
  <c r="N482" i="2"/>
  <c r="O482" i="2" s="1"/>
  <c r="N481" i="2"/>
  <c r="M481" i="2"/>
  <c r="L481" i="2"/>
  <c r="K481" i="2"/>
  <c r="K478" i="2" s="1"/>
  <c r="J481" i="2"/>
  <c r="J478" i="2" s="1"/>
  <c r="I481" i="2"/>
  <c r="H481" i="2"/>
  <c r="G481" i="2"/>
  <c r="G478" i="2" s="1"/>
  <c r="O480" i="2"/>
  <c r="N480" i="2"/>
  <c r="N479" i="2" s="1"/>
  <c r="M479" i="2"/>
  <c r="L479" i="2"/>
  <c r="L478" i="2" s="1"/>
  <c r="K479" i="2"/>
  <c r="J479" i="2"/>
  <c r="I479" i="2"/>
  <c r="H479" i="2"/>
  <c r="H478" i="2" s="1"/>
  <c r="G479" i="2"/>
  <c r="I478" i="2"/>
  <c r="N477" i="2"/>
  <c r="M476" i="2"/>
  <c r="L476" i="2"/>
  <c r="K476" i="2"/>
  <c r="J476" i="2"/>
  <c r="I476" i="2"/>
  <c r="H476" i="2"/>
  <c r="G476" i="2"/>
  <c r="N475" i="2"/>
  <c r="O475" i="2" s="1"/>
  <c r="N474" i="2"/>
  <c r="O474" i="2" s="1"/>
  <c r="N473" i="2"/>
  <c r="O473" i="2" s="1"/>
  <c r="N472" i="2"/>
  <c r="M471" i="2"/>
  <c r="L471" i="2"/>
  <c r="K471" i="2"/>
  <c r="J471" i="2"/>
  <c r="I471" i="2"/>
  <c r="H471" i="2"/>
  <c r="G471" i="2"/>
  <c r="N470" i="2"/>
  <c r="M469" i="2"/>
  <c r="L469" i="2"/>
  <c r="K469" i="2"/>
  <c r="J469" i="2"/>
  <c r="I469" i="2"/>
  <c r="H469" i="2"/>
  <c r="G469" i="2"/>
  <c r="N468" i="2"/>
  <c r="O468" i="2" s="1"/>
  <c r="O467" i="2" s="1"/>
  <c r="N467" i="2"/>
  <c r="M467" i="2"/>
  <c r="L467" i="2"/>
  <c r="K467" i="2"/>
  <c r="J467" i="2"/>
  <c r="I467" i="2"/>
  <c r="H467" i="2"/>
  <c r="G467" i="2"/>
  <c r="O466" i="2"/>
  <c r="O465" i="2" s="1"/>
  <c r="N466" i="2"/>
  <c r="N465" i="2"/>
  <c r="M465" i="2"/>
  <c r="L465" i="2"/>
  <c r="K465" i="2"/>
  <c r="J465" i="2"/>
  <c r="I465" i="2"/>
  <c r="H465" i="2"/>
  <c r="G465" i="2"/>
  <c r="O464" i="2"/>
  <c r="O462" i="2" s="1"/>
  <c r="N464" i="2"/>
  <c r="N463" i="2"/>
  <c r="O463" i="2" s="1"/>
  <c r="N462" i="2"/>
  <c r="M462" i="2"/>
  <c r="L462" i="2"/>
  <c r="K462" i="2"/>
  <c r="J462" i="2"/>
  <c r="J459" i="2" s="1"/>
  <c r="I462" i="2"/>
  <c r="H462" i="2"/>
  <c r="G462" i="2"/>
  <c r="O461" i="2"/>
  <c r="O460" i="2" s="1"/>
  <c r="N461" i="2"/>
  <c r="N460" i="2"/>
  <c r="M460" i="2"/>
  <c r="L460" i="2"/>
  <c r="K460" i="2"/>
  <c r="J460" i="2"/>
  <c r="I460" i="2"/>
  <c r="H460" i="2"/>
  <c r="G460" i="2"/>
  <c r="M459" i="2"/>
  <c r="N458" i="2"/>
  <c r="M457" i="2"/>
  <c r="M454" i="2" s="1"/>
  <c r="L457" i="2"/>
  <c r="L454" i="2" s="1"/>
  <c r="K457" i="2"/>
  <c r="J457" i="2"/>
  <c r="I457" i="2"/>
  <c r="I454" i="2" s="1"/>
  <c r="H457" i="2"/>
  <c r="H454" i="2" s="1"/>
  <c r="G457" i="2"/>
  <c r="N456" i="2"/>
  <c r="O456" i="2" s="1"/>
  <c r="N455" i="2"/>
  <c r="M455" i="2"/>
  <c r="L455" i="2"/>
  <c r="K455" i="2"/>
  <c r="K454" i="2" s="1"/>
  <c r="J455" i="2"/>
  <c r="J454" i="2" s="1"/>
  <c r="I455" i="2"/>
  <c r="H455" i="2"/>
  <c r="G455" i="2"/>
  <c r="G454" i="2"/>
  <c r="O453" i="2"/>
  <c r="O452" i="2" s="1"/>
  <c r="N453" i="2"/>
  <c r="N452" i="2"/>
  <c r="M452" i="2"/>
  <c r="L452" i="2"/>
  <c r="K452" i="2"/>
  <c r="J452" i="2"/>
  <c r="I452" i="2"/>
  <c r="H452" i="2"/>
  <c r="G452" i="2"/>
  <c r="N451" i="2"/>
  <c r="M450" i="2"/>
  <c r="L450" i="2"/>
  <c r="K450" i="2"/>
  <c r="J450" i="2"/>
  <c r="I450" i="2"/>
  <c r="H450" i="2"/>
  <c r="G450" i="2"/>
  <c r="N449" i="2"/>
  <c r="M448" i="2"/>
  <c r="L448" i="2"/>
  <c r="K448" i="2"/>
  <c r="J448" i="2"/>
  <c r="I448" i="2"/>
  <c r="H448" i="2"/>
  <c r="G448" i="2"/>
  <c r="G439" i="2" s="1"/>
  <c r="N447" i="2"/>
  <c r="O447" i="2" s="1"/>
  <c r="O446" i="2" s="1"/>
  <c r="N446" i="2"/>
  <c r="M446" i="2"/>
  <c r="L446" i="2"/>
  <c r="K446" i="2"/>
  <c r="J446" i="2"/>
  <c r="I446" i="2"/>
  <c r="H446" i="2"/>
  <c r="G446" i="2"/>
  <c r="O445" i="2"/>
  <c r="O444" i="2" s="1"/>
  <c r="N445" i="2"/>
  <c r="N444" i="2"/>
  <c r="M444" i="2"/>
  <c r="L444" i="2"/>
  <c r="K444" i="2"/>
  <c r="J444" i="2"/>
  <c r="J439" i="2" s="1"/>
  <c r="I444" i="2"/>
  <c r="H444" i="2"/>
  <c r="G444" i="2"/>
  <c r="O443" i="2"/>
  <c r="O442" i="2" s="1"/>
  <c r="N443" i="2"/>
  <c r="N442" i="2" s="1"/>
  <c r="M442" i="2"/>
  <c r="L442" i="2"/>
  <c r="K442" i="2"/>
  <c r="J442" i="2"/>
  <c r="I442" i="2"/>
  <c r="H442" i="2"/>
  <c r="G442" i="2"/>
  <c r="N441" i="2"/>
  <c r="M440" i="2"/>
  <c r="L440" i="2"/>
  <c r="L439" i="2" s="1"/>
  <c r="K440" i="2"/>
  <c r="J440" i="2"/>
  <c r="I440" i="2"/>
  <c r="H440" i="2"/>
  <c r="H439" i="2" s="1"/>
  <c r="G440" i="2"/>
  <c r="K439" i="2"/>
  <c r="N438" i="2"/>
  <c r="O438" i="2" s="1"/>
  <c r="O437" i="2"/>
  <c r="N437" i="2"/>
  <c r="M437" i="2"/>
  <c r="L437" i="2"/>
  <c r="K437" i="2"/>
  <c r="K432" i="2" s="1"/>
  <c r="J437" i="2"/>
  <c r="I437" i="2"/>
  <c r="H437" i="2"/>
  <c r="G437" i="2"/>
  <c r="G432" i="2" s="1"/>
  <c r="O436" i="2"/>
  <c r="O435" i="2" s="1"/>
  <c r="N436" i="2"/>
  <c r="N435" i="2"/>
  <c r="M435" i="2"/>
  <c r="L435" i="2"/>
  <c r="K435" i="2"/>
  <c r="J435" i="2"/>
  <c r="I435" i="2"/>
  <c r="H435" i="2"/>
  <c r="G435" i="2"/>
  <c r="N434" i="2"/>
  <c r="M433" i="2"/>
  <c r="M432" i="2" s="1"/>
  <c r="L433" i="2"/>
  <c r="K433" i="2"/>
  <c r="J433" i="2"/>
  <c r="I433" i="2"/>
  <c r="I432" i="2" s="1"/>
  <c r="H433" i="2"/>
  <c r="H432" i="2" s="1"/>
  <c r="G433" i="2"/>
  <c r="L432" i="2"/>
  <c r="N431" i="2"/>
  <c r="M430" i="2"/>
  <c r="L430" i="2"/>
  <c r="K430" i="2"/>
  <c r="J430" i="2"/>
  <c r="I430" i="2"/>
  <c r="H430" i="2"/>
  <c r="G430" i="2"/>
  <c r="N429" i="2"/>
  <c r="O429" i="2" s="1"/>
  <c r="O428" i="2" s="1"/>
  <c r="N428" i="2"/>
  <c r="M428" i="2"/>
  <c r="L428" i="2"/>
  <c r="K428" i="2"/>
  <c r="J428" i="2"/>
  <c r="I428" i="2"/>
  <c r="H428" i="2"/>
  <c r="G428" i="2"/>
  <c r="O427" i="2"/>
  <c r="O426" i="2" s="1"/>
  <c r="N427" i="2"/>
  <c r="N426" i="2"/>
  <c r="M426" i="2"/>
  <c r="L426" i="2"/>
  <c r="K426" i="2"/>
  <c r="J426" i="2"/>
  <c r="J423" i="2" s="1"/>
  <c r="I426" i="2"/>
  <c r="H426" i="2"/>
  <c r="G426" i="2"/>
  <c r="O425" i="2"/>
  <c r="O424" i="2" s="1"/>
  <c r="N425" i="2"/>
  <c r="N424" i="2" s="1"/>
  <c r="M424" i="2"/>
  <c r="L424" i="2"/>
  <c r="L423" i="2" s="1"/>
  <c r="K424" i="2"/>
  <c r="J424" i="2"/>
  <c r="I424" i="2"/>
  <c r="H424" i="2"/>
  <c r="G424" i="2"/>
  <c r="M423" i="2"/>
  <c r="I423" i="2"/>
  <c r="H423" i="2"/>
  <c r="N422" i="2"/>
  <c r="M421" i="2"/>
  <c r="L421" i="2"/>
  <c r="K421" i="2"/>
  <c r="J421" i="2"/>
  <c r="I421" i="2"/>
  <c r="H421" i="2"/>
  <c r="G421" i="2"/>
  <c r="N420" i="2"/>
  <c r="O420" i="2" s="1"/>
  <c r="O419" i="2"/>
  <c r="N419" i="2"/>
  <c r="M419" i="2"/>
  <c r="L419" i="2"/>
  <c r="K419" i="2"/>
  <c r="J419" i="2"/>
  <c r="J414" i="2" s="1"/>
  <c r="I419" i="2"/>
  <c r="H419" i="2"/>
  <c r="G419" i="2"/>
  <c r="G414" i="2" s="1"/>
  <c r="O418" i="2"/>
  <c r="N418" i="2"/>
  <c r="N417" i="2" s="1"/>
  <c r="M417" i="2"/>
  <c r="M414" i="2" s="1"/>
  <c r="L417" i="2"/>
  <c r="K417" i="2"/>
  <c r="J417" i="2"/>
  <c r="I417" i="2"/>
  <c r="I414" i="2" s="1"/>
  <c r="H417" i="2"/>
  <c r="G417" i="2"/>
  <c r="N416" i="2"/>
  <c r="M415" i="2"/>
  <c r="L415" i="2"/>
  <c r="K415" i="2"/>
  <c r="J415" i="2"/>
  <c r="I415" i="2"/>
  <c r="H415" i="2"/>
  <c r="G415" i="2"/>
  <c r="K414" i="2"/>
  <c r="H414" i="2"/>
  <c r="N413" i="2"/>
  <c r="O413" i="2" s="1"/>
  <c r="O412" i="2"/>
  <c r="N412" i="2"/>
  <c r="M412" i="2"/>
  <c r="L412" i="2"/>
  <c r="K412" i="2"/>
  <c r="J412" i="2"/>
  <c r="I412" i="2"/>
  <c r="H412" i="2"/>
  <c r="G412" i="2"/>
  <c r="O411" i="2"/>
  <c r="O410" i="2" s="1"/>
  <c r="N411" i="2"/>
  <c r="N410" i="2"/>
  <c r="M410" i="2"/>
  <c r="L410" i="2"/>
  <c r="K410" i="2"/>
  <c r="J410" i="2"/>
  <c r="I410" i="2"/>
  <c r="H410" i="2"/>
  <c r="G410" i="2"/>
  <c r="N409" i="2"/>
  <c r="M408" i="2"/>
  <c r="M403" i="2" s="1"/>
  <c r="L408" i="2"/>
  <c r="K408" i="2"/>
  <c r="J408" i="2"/>
  <c r="I408" i="2"/>
  <c r="I403" i="2" s="1"/>
  <c r="H408" i="2"/>
  <c r="G408" i="2"/>
  <c r="N407" i="2"/>
  <c r="M406" i="2"/>
  <c r="L406" i="2"/>
  <c r="L403" i="2" s="1"/>
  <c r="K406" i="2"/>
  <c r="J406" i="2"/>
  <c r="I406" i="2"/>
  <c r="H406" i="2"/>
  <c r="H403" i="2" s="1"/>
  <c r="G406" i="2"/>
  <c r="N405" i="2"/>
  <c r="O405" i="2" s="1"/>
  <c r="O404" i="2" s="1"/>
  <c r="N404" i="2"/>
  <c r="M404" i="2"/>
  <c r="L404" i="2"/>
  <c r="K404" i="2"/>
  <c r="J404" i="2"/>
  <c r="I404" i="2"/>
  <c r="H404" i="2"/>
  <c r="G404" i="2"/>
  <c r="K403" i="2"/>
  <c r="J403" i="2"/>
  <c r="O401" i="2"/>
  <c r="N401" i="2"/>
  <c r="N400" i="2" s="1"/>
  <c r="M400" i="2"/>
  <c r="M395" i="2" s="1"/>
  <c r="L400" i="2"/>
  <c r="K400" i="2"/>
  <c r="J400" i="2"/>
  <c r="I400" i="2"/>
  <c r="H400" i="2"/>
  <c r="G400" i="2"/>
  <c r="N399" i="2"/>
  <c r="M398" i="2"/>
  <c r="L398" i="2"/>
  <c r="L395" i="2" s="1"/>
  <c r="K398" i="2"/>
  <c r="K395" i="2" s="1"/>
  <c r="J398" i="2"/>
  <c r="I398" i="2"/>
  <c r="H398" i="2"/>
  <c r="H395" i="2" s="1"/>
  <c r="G398" i="2"/>
  <c r="G395" i="2" s="1"/>
  <c r="N397" i="2"/>
  <c r="O397" i="2" s="1"/>
  <c r="N396" i="2"/>
  <c r="M396" i="2"/>
  <c r="L396" i="2"/>
  <c r="K396" i="2"/>
  <c r="J396" i="2"/>
  <c r="I396" i="2"/>
  <c r="H396" i="2"/>
  <c r="G396" i="2"/>
  <c r="J395" i="2"/>
  <c r="I395" i="2"/>
  <c r="N394" i="2"/>
  <c r="N393" i="2" s="1"/>
  <c r="M393" i="2"/>
  <c r="L393" i="2"/>
  <c r="K393" i="2"/>
  <c r="J393" i="2"/>
  <c r="I393" i="2"/>
  <c r="H393" i="2"/>
  <c r="G393" i="2"/>
  <c r="N392" i="2"/>
  <c r="M391" i="2"/>
  <c r="L391" i="2"/>
  <c r="K391" i="2"/>
  <c r="J391" i="2"/>
  <c r="I391" i="2"/>
  <c r="H391" i="2"/>
  <c r="G391" i="2"/>
  <c r="N390" i="2"/>
  <c r="O390" i="2" s="1"/>
  <c r="O389" i="2"/>
  <c r="N389" i="2"/>
  <c r="M389" i="2"/>
  <c r="L389" i="2"/>
  <c r="K389" i="2"/>
  <c r="K386" i="2" s="1"/>
  <c r="J389" i="2"/>
  <c r="I389" i="2"/>
  <c r="H389" i="2"/>
  <c r="G389" i="2"/>
  <c r="G386" i="2" s="1"/>
  <c r="O388" i="2"/>
  <c r="O387" i="2" s="1"/>
  <c r="N388" i="2"/>
  <c r="N387" i="2"/>
  <c r="M387" i="2"/>
  <c r="L387" i="2"/>
  <c r="K387" i="2"/>
  <c r="J387" i="2"/>
  <c r="J386" i="2" s="1"/>
  <c r="I387" i="2"/>
  <c r="I386" i="2" s="1"/>
  <c r="H387" i="2"/>
  <c r="G387" i="2"/>
  <c r="M386" i="2"/>
  <c r="N385" i="2"/>
  <c r="M384" i="2"/>
  <c r="L384" i="2"/>
  <c r="K384" i="2"/>
  <c r="K379" i="2" s="1"/>
  <c r="J384" i="2"/>
  <c r="I384" i="2"/>
  <c r="H384" i="2"/>
  <c r="G384" i="2"/>
  <c r="G379" i="2" s="1"/>
  <c r="N383" i="2"/>
  <c r="O383" i="2" s="1"/>
  <c r="N382" i="2"/>
  <c r="M382" i="2"/>
  <c r="L382" i="2"/>
  <c r="K382" i="2"/>
  <c r="J382" i="2"/>
  <c r="J379" i="2" s="1"/>
  <c r="I382" i="2"/>
  <c r="H382" i="2"/>
  <c r="G382" i="2"/>
  <c r="N381" i="2"/>
  <c r="N380" i="2" s="1"/>
  <c r="M380" i="2"/>
  <c r="M379" i="2" s="1"/>
  <c r="L380" i="2"/>
  <c r="L379" i="2" s="1"/>
  <c r="K380" i="2"/>
  <c r="J380" i="2"/>
  <c r="I380" i="2"/>
  <c r="H380" i="2"/>
  <c r="H379" i="2" s="1"/>
  <c r="G380" i="2"/>
  <c r="I379" i="2"/>
  <c r="N378" i="2"/>
  <c r="O378" i="2" s="1"/>
  <c r="N377" i="2"/>
  <c r="M377" i="2"/>
  <c r="L377" i="2"/>
  <c r="K377" i="2"/>
  <c r="J377" i="2"/>
  <c r="I377" i="2"/>
  <c r="H377" i="2"/>
  <c r="G377" i="2"/>
  <c r="O376" i="2"/>
  <c r="N376" i="2"/>
  <c r="N375" i="2" s="1"/>
  <c r="M375" i="2"/>
  <c r="L375" i="2"/>
  <c r="L370" i="2" s="1"/>
  <c r="K375" i="2"/>
  <c r="J375" i="2"/>
  <c r="I375" i="2"/>
  <c r="H375" i="2"/>
  <c r="H370" i="2" s="1"/>
  <c r="G375" i="2"/>
  <c r="N374" i="2"/>
  <c r="M373" i="2"/>
  <c r="L373" i="2"/>
  <c r="K373" i="2"/>
  <c r="K370" i="2" s="1"/>
  <c r="J373" i="2"/>
  <c r="I373" i="2"/>
  <c r="H373" i="2"/>
  <c r="G373" i="2"/>
  <c r="G370" i="2" s="1"/>
  <c r="O372" i="2"/>
  <c r="O371" i="2" s="1"/>
  <c r="N372" i="2"/>
  <c r="N371" i="2"/>
  <c r="M371" i="2"/>
  <c r="M370" i="2" s="1"/>
  <c r="L371" i="2"/>
  <c r="K371" i="2"/>
  <c r="J371" i="2"/>
  <c r="I371" i="2"/>
  <c r="I370" i="2" s="1"/>
  <c r="H371" i="2"/>
  <c r="G371" i="2"/>
  <c r="N369" i="2"/>
  <c r="O369" i="2" s="1"/>
  <c r="N368" i="2"/>
  <c r="O368" i="2" s="1"/>
  <c r="N367" i="2"/>
  <c r="M366" i="2"/>
  <c r="L366" i="2"/>
  <c r="K366" i="2"/>
  <c r="J366" i="2"/>
  <c r="I366" i="2"/>
  <c r="H366" i="2"/>
  <c r="G366" i="2"/>
  <c r="M365" i="2"/>
  <c r="L365" i="2"/>
  <c r="K365" i="2"/>
  <c r="J365" i="2"/>
  <c r="I365" i="2"/>
  <c r="H365" i="2"/>
  <c r="G365" i="2"/>
  <c r="N364" i="2"/>
  <c r="O364" i="2" s="1"/>
  <c r="O363" i="2"/>
  <c r="N363" i="2"/>
  <c r="N362" i="2"/>
  <c r="M361" i="2"/>
  <c r="L361" i="2"/>
  <c r="K361" i="2"/>
  <c r="J361" i="2"/>
  <c r="I361" i="2"/>
  <c r="H361" i="2"/>
  <c r="G361" i="2"/>
  <c r="O360" i="2"/>
  <c r="N360" i="2"/>
  <c r="O359" i="2"/>
  <c r="N359" i="2"/>
  <c r="O358" i="2"/>
  <c r="N358" i="2"/>
  <c r="N357" i="2"/>
  <c r="M357" i="2"/>
  <c r="L357" i="2"/>
  <c r="K357" i="2"/>
  <c r="J357" i="2"/>
  <c r="J354" i="2" s="1"/>
  <c r="I357" i="2"/>
  <c r="H357" i="2"/>
  <c r="G357" i="2"/>
  <c r="O356" i="2"/>
  <c r="O355" i="2" s="1"/>
  <c r="N356" i="2"/>
  <c r="N355" i="2" s="1"/>
  <c r="M355" i="2"/>
  <c r="M354" i="2" s="1"/>
  <c r="L355" i="2"/>
  <c r="L354" i="2" s="1"/>
  <c r="K355" i="2"/>
  <c r="J355" i="2"/>
  <c r="I355" i="2"/>
  <c r="H355" i="2"/>
  <c r="H354" i="2" s="1"/>
  <c r="G355" i="2"/>
  <c r="K354" i="2"/>
  <c r="I354" i="2"/>
  <c r="G354" i="2"/>
  <c r="N353" i="2"/>
  <c r="M352" i="2"/>
  <c r="L352" i="2"/>
  <c r="K352" i="2"/>
  <c r="J352" i="2"/>
  <c r="I352" i="2"/>
  <c r="H352" i="2"/>
  <c r="G352" i="2"/>
  <c r="N351" i="2"/>
  <c r="O351" i="2" s="1"/>
  <c r="N350" i="2"/>
  <c r="M350" i="2"/>
  <c r="L350" i="2"/>
  <c r="K350" i="2"/>
  <c r="J350" i="2"/>
  <c r="I350" i="2"/>
  <c r="H350" i="2"/>
  <c r="G350" i="2"/>
  <c r="N349" i="2"/>
  <c r="O349" i="2" s="1"/>
  <c r="O347" i="2" s="1"/>
  <c r="N348" i="2"/>
  <c r="O348" i="2" s="1"/>
  <c r="M347" i="2"/>
  <c r="L347" i="2"/>
  <c r="K347" i="2"/>
  <c r="K338" i="2" s="1"/>
  <c r="K337" i="2" s="1"/>
  <c r="J347" i="2"/>
  <c r="I347" i="2"/>
  <c r="H347" i="2"/>
  <c r="G347" i="2"/>
  <c r="G338" i="2" s="1"/>
  <c r="G337" i="2" s="1"/>
  <c r="O346" i="2"/>
  <c r="N346" i="2"/>
  <c r="N345" i="2"/>
  <c r="O345" i="2" s="1"/>
  <c r="O344" i="2"/>
  <c r="O343" i="2" s="1"/>
  <c r="N344" i="2"/>
  <c r="M343" i="2"/>
  <c r="L343" i="2"/>
  <c r="K343" i="2"/>
  <c r="J343" i="2"/>
  <c r="J338" i="2" s="1"/>
  <c r="I343" i="2"/>
  <c r="H343" i="2"/>
  <c r="G343" i="2"/>
  <c r="N342" i="2"/>
  <c r="O342" i="2" s="1"/>
  <c r="N341" i="2"/>
  <c r="O341" i="2" s="1"/>
  <c r="N340" i="2"/>
  <c r="M339" i="2"/>
  <c r="M338" i="2" s="1"/>
  <c r="L339" i="2"/>
  <c r="L338" i="2" s="1"/>
  <c r="K339" i="2"/>
  <c r="J339" i="2"/>
  <c r="I339" i="2"/>
  <c r="H339" i="2"/>
  <c r="H338" i="2" s="1"/>
  <c r="G339" i="2"/>
  <c r="I338" i="2"/>
  <c r="I337" i="2"/>
  <c r="N336" i="2"/>
  <c r="M335" i="2"/>
  <c r="L335" i="2"/>
  <c r="K335" i="2"/>
  <c r="J335" i="2"/>
  <c r="I335" i="2"/>
  <c r="H335" i="2"/>
  <c r="G335" i="2"/>
  <c r="N334" i="2"/>
  <c r="O334" i="2" s="1"/>
  <c r="O333" i="2"/>
  <c r="N333" i="2"/>
  <c r="M333" i="2"/>
  <c r="L333" i="2"/>
  <c r="K333" i="2"/>
  <c r="J333" i="2"/>
  <c r="I333" i="2"/>
  <c r="H333" i="2"/>
  <c r="G333" i="2"/>
  <c r="O332" i="2"/>
  <c r="O331" i="2" s="1"/>
  <c r="N332" i="2"/>
  <c r="N331" i="2"/>
  <c r="M331" i="2"/>
  <c r="L331" i="2"/>
  <c r="K331" i="2"/>
  <c r="J331" i="2"/>
  <c r="I331" i="2"/>
  <c r="H331" i="2"/>
  <c r="G331" i="2"/>
  <c r="N330" i="2"/>
  <c r="M329" i="2"/>
  <c r="L329" i="2"/>
  <c r="K329" i="2"/>
  <c r="J329" i="2"/>
  <c r="I329" i="2"/>
  <c r="H329" i="2"/>
  <c r="G329" i="2"/>
  <c r="N328" i="2"/>
  <c r="M327" i="2"/>
  <c r="L327" i="2"/>
  <c r="K327" i="2"/>
  <c r="K318" i="2" s="1"/>
  <c r="J327" i="2"/>
  <c r="I327" i="2"/>
  <c r="H327" i="2"/>
  <c r="G327" i="2"/>
  <c r="G318" i="2" s="1"/>
  <c r="N326" i="2"/>
  <c r="O326" i="2" s="1"/>
  <c r="O325" i="2"/>
  <c r="N325" i="2"/>
  <c r="M325" i="2"/>
  <c r="L325" i="2"/>
  <c r="K325" i="2"/>
  <c r="J325" i="2"/>
  <c r="I325" i="2"/>
  <c r="H325" i="2"/>
  <c r="G325" i="2"/>
  <c r="O324" i="2"/>
  <c r="O323" i="2" s="1"/>
  <c r="N324" i="2"/>
  <c r="N323" i="2"/>
  <c r="M323" i="2"/>
  <c r="L323" i="2"/>
  <c r="K323" i="2"/>
  <c r="J323" i="2"/>
  <c r="I323" i="2"/>
  <c r="H323" i="2"/>
  <c r="G323" i="2"/>
  <c r="N322" i="2"/>
  <c r="N321" i="2" s="1"/>
  <c r="M321" i="2"/>
  <c r="L321" i="2"/>
  <c r="L318" i="2" s="1"/>
  <c r="K321" i="2"/>
  <c r="J321" i="2"/>
  <c r="I321" i="2"/>
  <c r="H321" i="2"/>
  <c r="H318" i="2" s="1"/>
  <c r="G321" i="2"/>
  <c r="N320" i="2"/>
  <c r="M319" i="2"/>
  <c r="L319" i="2"/>
  <c r="K319" i="2"/>
  <c r="J319" i="2"/>
  <c r="I319" i="2"/>
  <c r="H319" i="2"/>
  <c r="G319" i="2"/>
  <c r="N317" i="2"/>
  <c r="O317" i="2" s="1"/>
  <c r="N316" i="2"/>
  <c r="M316" i="2"/>
  <c r="M313" i="2" s="1"/>
  <c r="L316" i="2"/>
  <c r="K316" i="2"/>
  <c r="J316" i="2"/>
  <c r="J313" i="2" s="1"/>
  <c r="I316" i="2"/>
  <c r="I313" i="2" s="1"/>
  <c r="H316" i="2"/>
  <c r="G316" i="2"/>
  <c r="O315" i="2"/>
  <c r="N315" i="2"/>
  <c r="N314" i="2" s="1"/>
  <c r="M314" i="2"/>
  <c r="L314" i="2"/>
  <c r="L313" i="2" s="1"/>
  <c r="K314" i="2"/>
  <c r="K313" i="2" s="1"/>
  <c r="J314" i="2"/>
  <c r="I314" i="2"/>
  <c r="H314" i="2"/>
  <c r="G314" i="2"/>
  <c r="G313" i="2" s="1"/>
  <c r="H313" i="2"/>
  <c r="O312" i="2"/>
  <c r="O311" i="2"/>
  <c r="N310" i="2"/>
  <c r="O310" i="2" s="1"/>
  <c r="N309" i="2"/>
  <c r="O309" i="2" s="1"/>
  <c r="N308" i="2"/>
  <c r="O308" i="2" s="1"/>
  <c r="N307" i="2"/>
  <c r="O307" i="2" s="1"/>
  <c r="M306" i="2"/>
  <c r="L306" i="2"/>
  <c r="K306" i="2"/>
  <c r="K297" i="2" s="1"/>
  <c r="J306" i="2"/>
  <c r="I306" i="2"/>
  <c r="H306" i="2"/>
  <c r="G306" i="2"/>
  <c r="G297" i="2" s="1"/>
  <c r="O305" i="2"/>
  <c r="N305" i="2"/>
  <c r="N304" i="2"/>
  <c r="O304" i="2" s="1"/>
  <c r="O303" i="2"/>
  <c r="N303" i="2"/>
  <c r="N302" i="2"/>
  <c r="O302" i="2" s="1"/>
  <c r="O301" i="2"/>
  <c r="N301" i="2"/>
  <c r="N300" i="2"/>
  <c r="O300" i="2" s="1"/>
  <c r="O299" i="2"/>
  <c r="N299" i="2"/>
  <c r="M298" i="2"/>
  <c r="L298" i="2"/>
  <c r="K298" i="2"/>
  <c r="J298" i="2"/>
  <c r="I298" i="2"/>
  <c r="I297" i="2" s="1"/>
  <c r="H298" i="2"/>
  <c r="G298" i="2"/>
  <c r="M297" i="2"/>
  <c r="L297" i="2"/>
  <c r="J297" i="2"/>
  <c r="H297" i="2"/>
  <c r="N296" i="2"/>
  <c r="M295" i="2"/>
  <c r="L295" i="2"/>
  <c r="K295" i="2"/>
  <c r="J295" i="2"/>
  <c r="I295" i="2"/>
  <c r="H295" i="2"/>
  <c r="G295" i="2"/>
  <c r="N294" i="2"/>
  <c r="O294" i="2" s="1"/>
  <c r="O293" i="2"/>
  <c r="N293" i="2"/>
  <c r="N292" i="2"/>
  <c r="O292" i="2" s="1"/>
  <c r="O291" i="2"/>
  <c r="N291" i="2"/>
  <c r="N290" i="2"/>
  <c r="O290" i="2" s="1"/>
  <c r="O289" i="2"/>
  <c r="N289" i="2"/>
  <c r="N288" i="2"/>
  <c r="M287" i="2"/>
  <c r="L287" i="2"/>
  <c r="K287" i="2"/>
  <c r="J287" i="2"/>
  <c r="I287" i="2"/>
  <c r="H287" i="2"/>
  <c r="G287" i="2"/>
  <c r="O286" i="2"/>
  <c r="N286" i="2"/>
  <c r="O285" i="2"/>
  <c r="N285" i="2"/>
  <c r="N284" i="2"/>
  <c r="O284" i="2" s="1"/>
  <c r="N283" i="2"/>
  <c r="O283" i="2" s="1"/>
  <c r="N282" i="2"/>
  <c r="O282" i="2" s="1"/>
  <c r="N281" i="2"/>
  <c r="O281" i="2" s="1"/>
  <c r="M280" i="2"/>
  <c r="M269" i="2" s="1"/>
  <c r="L280" i="2"/>
  <c r="K280" i="2"/>
  <c r="J280" i="2"/>
  <c r="I280" i="2"/>
  <c r="I269" i="2" s="1"/>
  <c r="H280" i="2"/>
  <c r="G280" i="2"/>
  <c r="N279" i="2"/>
  <c r="O279" i="2" s="1"/>
  <c r="O278" i="2"/>
  <c r="N278" i="2"/>
  <c r="N277" i="2"/>
  <c r="M276" i="2"/>
  <c r="L276" i="2"/>
  <c r="K276" i="2"/>
  <c r="J276" i="2"/>
  <c r="I276" i="2"/>
  <c r="H276" i="2"/>
  <c r="G276" i="2"/>
  <c r="N275" i="2"/>
  <c r="O275" i="2" s="1"/>
  <c r="O274" i="2"/>
  <c r="N274" i="2"/>
  <c r="N273" i="2"/>
  <c r="O273" i="2" s="1"/>
  <c r="N272" i="2"/>
  <c r="N271" i="2"/>
  <c r="O271" i="2" s="1"/>
  <c r="M270" i="2"/>
  <c r="L270" i="2"/>
  <c r="K270" i="2"/>
  <c r="J270" i="2"/>
  <c r="J269" i="2" s="1"/>
  <c r="I270" i="2"/>
  <c r="H270" i="2"/>
  <c r="G270" i="2"/>
  <c r="K269" i="2"/>
  <c r="G269" i="2"/>
  <c r="O268" i="2"/>
  <c r="O267" i="2" s="1"/>
  <c r="N268" i="2"/>
  <c r="N267" i="2"/>
  <c r="M267" i="2"/>
  <c r="L267" i="2"/>
  <c r="K267" i="2"/>
  <c r="J267" i="2"/>
  <c r="I267" i="2"/>
  <c r="H267" i="2"/>
  <c r="G267" i="2"/>
  <c r="N266" i="2"/>
  <c r="N265" i="2" s="1"/>
  <c r="M265" i="2"/>
  <c r="L265" i="2"/>
  <c r="K265" i="2"/>
  <c r="J265" i="2"/>
  <c r="I265" i="2"/>
  <c r="H265" i="2"/>
  <c r="G265" i="2"/>
  <c r="N264" i="2"/>
  <c r="M263" i="2"/>
  <c r="L263" i="2"/>
  <c r="K263" i="2"/>
  <c r="J263" i="2"/>
  <c r="I263" i="2"/>
  <c r="H263" i="2"/>
  <c r="G263" i="2"/>
  <c r="N262" i="2"/>
  <c r="O262" i="2" s="1"/>
  <c r="O261" i="2"/>
  <c r="N261" i="2"/>
  <c r="M261" i="2"/>
  <c r="L261" i="2"/>
  <c r="K261" i="2"/>
  <c r="K258" i="2" s="1"/>
  <c r="J261" i="2"/>
  <c r="I261" i="2"/>
  <c r="H261" i="2"/>
  <c r="G261" i="2"/>
  <c r="G258" i="2" s="1"/>
  <c r="O260" i="2"/>
  <c r="O259" i="2" s="1"/>
  <c r="N260" i="2"/>
  <c r="N259" i="2"/>
  <c r="M259" i="2"/>
  <c r="L259" i="2"/>
  <c r="K259" i="2"/>
  <c r="J259" i="2"/>
  <c r="J258" i="2" s="1"/>
  <c r="I259" i="2"/>
  <c r="I258" i="2" s="1"/>
  <c r="H259" i="2"/>
  <c r="G259" i="2"/>
  <c r="M258" i="2"/>
  <c r="N257" i="2"/>
  <c r="M256" i="2"/>
  <c r="M253" i="2" s="1"/>
  <c r="L256" i="2"/>
  <c r="K256" i="2"/>
  <c r="J256" i="2"/>
  <c r="I256" i="2"/>
  <c r="I253" i="2" s="1"/>
  <c r="H256" i="2"/>
  <c r="G256" i="2"/>
  <c r="N255" i="2"/>
  <c r="M254" i="2"/>
  <c r="L254" i="2"/>
  <c r="L253" i="2" s="1"/>
  <c r="K254" i="2"/>
  <c r="K253" i="2" s="1"/>
  <c r="J254" i="2"/>
  <c r="I254" i="2"/>
  <c r="H254" i="2"/>
  <c r="G254" i="2"/>
  <c r="G253" i="2" s="1"/>
  <c r="J253" i="2"/>
  <c r="H253" i="2"/>
  <c r="N252" i="2"/>
  <c r="O252" i="2" s="1"/>
  <c r="O251" i="2"/>
  <c r="N251" i="2"/>
  <c r="M251" i="2"/>
  <c r="L251" i="2"/>
  <c r="K251" i="2"/>
  <c r="J251" i="2"/>
  <c r="I251" i="2"/>
  <c r="H251" i="2"/>
  <c r="G251" i="2"/>
  <c r="O250" i="2"/>
  <c r="O249" i="2" s="1"/>
  <c r="N250" i="2"/>
  <c r="N249" i="2"/>
  <c r="M249" i="2"/>
  <c r="L249" i="2"/>
  <c r="K249" i="2"/>
  <c r="J249" i="2"/>
  <c r="I249" i="2"/>
  <c r="H249" i="2"/>
  <c r="G249" i="2"/>
  <c r="N248" i="2"/>
  <c r="N247" i="2" s="1"/>
  <c r="M247" i="2"/>
  <c r="L247" i="2"/>
  <c r="K247" i="2"/>
  <c r="J247" i="2"/>
  <c r="I247" i="2"/>
  <c r="H247" i="2"/>
  <c r="G247" i="2"/>
  <c r="N246" i="2"/>
  <c r="M245" i="2"/>
  <c r="L245" i="2"/>
  <c r="K245" i="2"/>
  <c r="J245" i="2"/>
  <c r="I245" i="2"/>
  <c r="H245" i="2"/>
  <c r="G245" i="2"/>
  <c r="N244" i="2"/>
  <c r="O244" i="2" s="1"/>
  <c r="O243" i="2" s="1"/>
  <c r="N243" i="2"/>
  <c r="M243" i="2"/>
  <c r="L243" i="2"/>
  <c r="K243" i="2"/>
  <c r="J243" i="2"/>
  <c r="I243" i="2"/>
  <c r="H243" i="2"/>
  <c r="G243" i="2"/>
  <c r="O242" i="2"/>
  <c r="N242" i="2"/>
  <c r="N241" i="2" s="1"/>
  <c r="M241" i="2"/>
  <c r="M240" i="2" s="1"/>
  <c r="L241" i="2"/>
  <c r="K241" i="2"/>
  <c r="J241" i="2"/>
  <c r="I241" i="2"/>
  <c r="I240" i="2" s="1"/>
  <c r="H241" i="2"/>
  <c r="G241" i="2"/>
  <c r="L240" i="2"/>
  <c r="H240" i="2"/>
  <c r="N239" i="2"/>
  <c r="M238" i="2"/>
  <c r="L238" i="2"/>
  <c r="K238" i="2"/>
  <c r="J238" i="2"/>
  <c r="I238" i="2"/>
  <c r="H238" i="2"/>
  <c r="G238" i="2"/>
  <c r="N237" i="2"/>
  <c r="O237" i="2" s="1"/>
  <c r="O236" i="2" s="1"/>
  <c r="N236" i="2"/>
  <c r="M236" i="2"/>
  <c r="L236" i="2"/>
  <c r="K236" i="2"/>
  <c r="J236" i="2"/>
  <c r="I236" i="2"/>
  <c r="H236" i="2"/>
  <c r="G236" i="2"/>
  <c r="O235" i="2"/>
  <c r="O234" i="2" s="1"/>
  <c r="N235" i="2"/>
  <c r="N234" i="2"/>
  <c r="M234" i="2"/>
  <c r="L234" i="2"/>
  <c r="K234" i="2"/>
  <c r="J234" i="2"/>
  <c r="J231" i="2" s="1"/>
  <c r="I234" i="2"/>
  <c r="H234" i="2"/>
  <c r="G234" i="2"/>
  <c r="O233" i="2"/>
  <c r="O232" i="2" s="1"/>
  <c r="N233" i="2"/>
  <c r="N232" i="2" s="1"/>
  <c r="M232" i="2"/>
  <c r="L232" i="2"/>
  <c r="K232" i="2"/>
  <c r="J232" i="2"/>
  <c r="I232" i="2"/>
  <c r="H232" i="2"/>
  <c r="G232" i="2"/>
  <c r="M231" i="2"/>
  <c r="L231" i="2"/>
  <c r="K231" i="2"/>
  <c r="I231" i="2"/>
  <c r="H231" i="2"/>
  <c r="G231" i="2"/>
  <c r="N230" i="2"/>
  <c r="O230" i="2" s="1"/>
  <c r="O229" i="2" s="1"/>
  <c r="N229" i="2"/>
  <c r="M229" i="2"/>
  <c r="L229" i="2"/>
  <c r="K229" i="2"/>
  <c r="J229" i="2"/>
  <c r="I229" i="2"/>
  <c r="H229" i="2"/>
  <c r="G229" i="2"/>
  <c r="O228" i="2"/>
  <c r="N228" i="2"/>
  <c r="N227" i="2"/>
  <c r="O227" i="2" s="1"/>
  <c r="O226" i="2"/>
  <c r="N226" i="2"/>
  <c r="M225" i="2"/>
  <c r="M219" i="2" s="1"/>
  <c r="L225" i="2"/>
  <c r="L219" i="2" s="1"/>
  <c r="K225" i="2"/>
  <c r="J225" i="2"/>
  <c r="J219" i="2" s="1"/>
  <c r="I225" i="2"/>
  <c r="I219" i="2" s="1"/>
  <c r="H225" i="2"/>
  <c r="H219" i="2" s="1"/>
  <c r="G225" i="2"/>
  <c r="N224" i="2"/>
  <c r="N223" i="2" s="1"/>
  <c r="M223" i="2"/>
  <c r="L223" i="2"/>
  <c r="K223" i="2"/>
  <c r="J223" i="2"/>
  <c r="I223" i="2"/>
  <c r="H223" i="2"/>
  <c r="G223" i="2"/>
  <c r="N222" i="2"/>
  <c r="O222" i="2" s="1"/>
  <c r="N221" i="2"/>
  <c r="M220" i="2"/>
  <c r="L220" i="2"/>
  <c r="K220" i="2"/>
  <c r="J220" i="2"/>
  <c r="I220" i="2"/>
  <c r="H220" i="2"/>
  <c r="G220" i="2"/>
  <c r="K219" i="2"/>
  <c r="G219" i="2"/>
  <c r="N217" i="2"/>
  <c r="O217" i="2" s="1"/>
  <c r="O216" i="2"/>
  <c r="N216" i="2"/>
  <c r="N215" i="2"/>
  <c r="O215" i="2" s="1"/>
  <c r="O214" i="2"/>
  <c r="N214" i="2"/>
  <c r="N213" i="2"/>
  <c r="O213" i="2" s="1"/>
  <c r="N212" i="2"/>
  <c r="M212" i="2"/>
  <c r="L212" i="2"/>
  <c r="K212" i="2"/>
  <c r="J212" i="2"/>
  <c r="I212" i="2"/>
  <c r="I183" i="2" s="1"/>
  <c r="H212" i="2"/>
  <c r="G212" i="2"/>
  <c r="N211" i="2"/>
  <c r="O211" i="2" s="1"/>
  <c r="N210" i="2"/>
  <c r="O210" i="2" s="1"/>
  <c r="N209" i="2"/>
  <c r="O209" i="2" s="1"/>
  <c r="M208" i="2"/>
  <c r="L208" i="2"/>
  <c r="K208" i="2"/>
  <c r="J208" i="2"/>
  <c r="I208" i="2"/>
  <c r="H208" i="2"/>
  <c r="G208" i="2"/>
  <c r="N207" i="2"/>
  <c r="O207" i="2" s="1"/>
  <c r="O206" i="2"/>
  <c r="N206" i="2"/>
  <c r="N205" i="2"/>
  <c r="O205" i="2" s="1"/>
  <c r="N204" i="2"/>
  <c r="O204" i="2" s="1"/>
  <c r="N203" i="2"/>
  <c r="O203" i="2" s="1"/>
  <c r="N202" i="2"/>
  <c r="M201" i="2"/>
  <c r="L201" i="2"/>
  <c r="K201" i="2"/>
  <c r="J201" i="2"/>
  <c r="I201" i="2"/>
  <c r="H201" i="2"/>
  <c r="G201" i="2"/>
  <c r="N200" i="2"/>
  <c r="O200" i="2" s="1"/>
  <c r="O199" i="2"/>
  <c r="N199" i="2"/>
  <c r="N198" i="2"/>
  <c r="O198" i="2" s="1"/>
  <c r="N197" i="2"/>
  <c r="N196" i="2" s="1"/>
  <c r="M196" i="2"/>
  <c r="L196" i="2"/>
  <c r="K196" i="2"/>
  <c r="J196" i="2"/>
  <c r="I196" i="2"/>
  <c r="H196" i="2"/>
  <c r="G196" i="2"/>
  <c r="N195" i="2"/>
  <c r="O195" i="2" s="1"/>
  <c r="O194" i="2"/>
  <c r="N194" i="2"/>
  <c r="N193" i="2"/>
  <c r="O193" i="2" s="1"/>
  <c r="N192" i="2"/>
  <c r="M192" i="2"/>
  <c r="L192" i="2"/>
  <c r="K192" i="2"/>
  <c r="J192" i="2"/>
  <c r="I192" i="2"/>
  <c r="H192" i="2"/>
  <c r="G192" i="2"/>
  <c r="O191" i="2"/>
  <c r="N191" i="2"/>
  <c r="N190" i="2" s="1"/>
  <c r="M190" i="2"/>
  <c r="L190" i="2"/>
  <c r="K190" i="2"/>
  <c r="J190" i="2"/>
  <c r="I190" i="2"/>
  <c r="H190" i="2"/>
  <c r="G190" i="2"/>
  <c r="N189" i="2"/>
  <c r="O189" i="2" s="1"/>
  <c r="N188" i="2"/>
  <c r="M188" i="2"/>
  <c r="M183" i="2" s="1"/>
  <c r="L188" i="2"/>
  <c r="K188" i="2"/>
  <c r="J188" i="2"/>
  <c r="I188" i="2"/>
  <c r="H188" i="2"/>
  <c r="G188" i="2"/>
  <c r="N187" i="2"/>
  <c r="N186" i="2" s="1"/>
  <c r="M186" i="2"/>
  <c r="L186" i="2"/>
  <c r="K186" i="2"/>
  <c r="J186" i="2"/>
  <c r="I186" i="2"/>
  <c r="H186" i="2"/>
  <c r="G186" i="2"/>
  <c r="N185" i="2"/>
  <c r="O185" i="2" s="1"/>
  <c r="N184" i="2"/>
  <c r="M184" i="2"/>
  <c r="L184" i="2"/>
  <c r="K184" i="2"/>
  <c r="J184" i="2"/>
  <c r="J183" i="2" s="1"/>
  <c r="I184" i="2"/>
  <c r="H184" i="2"/>
  <c r="G184" i="2"/>
  <c r="O182" i="2"/>
  <c r="N182" i="2"/>
  <c r="N181" i="2" s="1"/>
  <c r="M181" i="2"/>
  <c r="L181" i="2"/>
  <c r="K181" i="2"/>
  <c r="J181" i="2"/>
  <c r="I181" i="2"/>
  <c r="H181" i="2"/>
  <c r="G181" i="2"/>
  <c r="N180" i="2"/>
  <c r="O180" i="2" s="1"/>
  <c r="N179" i="2"/>
  <c r="O179" i="2" s="1"/>
  <c r="N178" i="2"/>
  <c r="O178" i="2" s="1"/>
  <c r="O177" i="2"/>
  <c r="N177" i="2"/>
  <c r="N176" i="2"/>
  <c r="O176" i="2" s="1"/>
  <c r="O175" i="2"/>
  <c r="N175" i="2"/>
  <c r="M174" i="2"/>
  <c r="L174" i="2"/>
  <c r="L165" i="2" s="1"/>
  <c r="K174" i="2"/>
  <c r="K165" i="2" s="1"/>
  <c r="J174" i="2"/>
  <c r="I174" i="2"/>
  <c r="H174" i="2"/>
  <c r="H165" i="2" s="1"/>
  <c r="G174" i="2"/>
  <c r="G165" i="2" s="1"/>
  <c r="N173" i="2"/>
  <c r="O173" i="2" s="1"/>
  <c r="N172" i="2"/>
  <c r="O172" i="2" s="1"/>
  <c r="N171" i="2"/>
  <c r="O171" i="2" s="1"/>
  <c r="O170" i="2"/>
  <c r="N170" i="2"/>
  <c r="N169" i="2"/>
  <c r="O169" i="2" s="1"/>
  <c r="O168" i="2"/>
  <c r="N168" i="2"/>
  <c r="N167" i="2"/>
  <c r="O167" i="2" s="1"/>
  <c r="N166" i="2"/>
  <c r="M166" i="2"/>
  <c r="L166" i="2"/>
  <c r="K166" i="2"/>
  <c r="J166" i="2"/>
  <c r="J165" i="2" s="1"/>
  <c r="I166" i="2"/>
  <c r="I165" i="2" s="1"/>
  <c r="H166" i="2"/>
  <c r="G166" i="2"/>
  <c r="M165" i="2"/>
  <c r="N164" i="2"/>
  <c r="N163" i="2" s="1"/>
  <c r="M163" i="2"/>
  <c r="L163" i="2"/>
  <c r="K163" i="2"/>
  <c r="J163" i="2"/>
  <c r="I163" i="2"/>
  <c r="H163" i="2"/>
  <c r="G163" i="2"/>
  <c r="N162" i="2"/>
  <c r="M161" i="2"/>
  <c r="L161" i="2"/>
  <c r="K161" i="2"/>
  <c r="J161" i="2"/>
  <c r="I161" i="2"/>
  <c r="H161" i="2"/>
  <c r="G161" i="2"/>
  <c r="N160" i="2"/>
  <c r="O160" i="2" s="1"/>
  <c r="O159" i="2" s="1"/>
  <c r="N159" i="2"/>
  <c r="M159" i="2"/>
  <c r="L159" i="2"/>
  <c r="K159" i="2"/>
  <c r="J159" i="2"/>
  <c r="I159" i="2"/>
  <c r="H159" i="2"/>
  <c r="G159" i="2"/>
  <c r="O158" i="2"/>
  <c r="O157" i="2" s="1"/>
  <c r="N158" i="2"/>
  <c r="N157" i="2"/>
  <c r="M157" i="2"/>
  <c r="L157" i="2"/>
  <c r="K157" i="2"/>
  <c r="J157" i="2"/>
  <c r="I157" i="2"/>
  <c r="H157" i="2"/>
  <c r="G157" i="2"/>
  <c r="O156" i="2"/>
  <c r="O155" i="2" s="1"/>
  <c r="N156" i="2"/>
  <c r="N155" i="2" s="1"/>
  <c r="M155" i="2"/>
  <c r="L155" i="2"/>
  <c r="K155" i="2"/>
  <c r="J155" i="2"/>
  <c r="I155" i="2"/>
  <c r="H155" i="2"/>
  <c r="H146" i="2" s="1"/>
  <c r="G155" i="2"/>
  <c r="N154" i="2"/>
  <c r="O154" i="2" s="1"/>
  <c r="N153" i="2"/>
  <c r="M153" i="2"/>
  <c r="L153" i="2"/>
  <c r="K153" i="2"/>
  <c r="J153" i="2"/>
  <c r="I153" i="2"/>
  <c r="H153" i="2"/>
  <c r="G153" i="2"/>
  <c r="O152" i="2"/>
  <c r="N152" i="2"/>
  <c r="N151" i="2"/>
  <c r="M151" i="2"/>
  <c r="L151" i="2"/>
  <c r="L146" i="2" s="1"/>
  <c r="K151" i="2"/>
  <c r="J151" i="2"/>
  <c r="I151" i="2"/>
  <c r="H151" i="2"/>
  <c r="G151" i="2"/>
  <c r="N150" i="2"/>
  <c r="O150" i="2" s="1"/>
  <c r="M149" i="2"/>
  <c r="L149" i="2"/>
  <c r="K149" i="2"/>
  <c r="J149" i="2"/>
  <c r="I149" i="2"/>
  <c r="H149" i="2"/>
  <c r="G149" i="2"/>
  <c r="O148" i="2"/>
  <c r="N148" i="2"/>
  <c r="N147" i="2"/>
  <c r="M147" i="2"/>
  <c r="L147" i="2"/>
  <c r="K147" i="2"/>
  <c r="J147" i="2"/>
  <c r="I147" i="2"/>
  <c r="I146" i="2" s="1"/>
  <c r="H147" i="2"/>
  <c r="G147" i="2"/>
  <c r="M146" i="2"/>
  <c r="N145" i="2"/>
  <c r="O145" i="2" s="1"/>
  <c r="M144" i="2"/>
  <c r="L144" i="2"/>
  <c r="K144" i="2"/>
  <c r="K125" i="2" s="1"/>
  <c r="J144" i="2"/>
  <c r="I144" i="2"/>
  <c r="H144" i="2"/>
  <c r="G144" i="2"/>
  <c r="O143" i="2"/>
  <c r="O142" i="2" s="1"/>
  <c r="N143" i="2"/>
  <c r="N142" i="2"/>
  <c r="M142" i="2"/>
  <c r="L142" i="2"/>
  <c r="K142" i="2"/>
  <c r="J142" i="2"/>
  <c r="I142" i="2"/>
  <c r="H142" i="2"/>
  <c r="G142" i="2"/>
  <c r="N141" i="2"/>
  <c r="N140" i="2" s="1"/>
  <c r="M140" i="2"/>
  <c r="L140" i="2"/>
  <c r="K140" i="2"/>
  <c r="J140" i="2"/>
  <c r="I140" i="2"/>
  <c r="H140" i="2"/>
  <c r="G140" i="2"/>
  <c r="G125" i="2" s="1"/>
  <c r="N139" i="2"/>
  <c r="O139" i="2" s="1"/>
  <c r="O138" i="2" s="1"/>
  <c r="N138" i="2"/>
  <c r="M138" i="2"/>
  <c r="L138" i="2"/>
  <c r="K138" i="2"/>
  <c r="J138" i="2"/>
  <c r="I138" i="2"/>
  <c r="H138" i="2"/>
  <c r="G138" i="2"/>
  <c r="O137" i="2"/>
  <c r="N137" i="2"/>
  <c r="N136" i="2"/>
  <c r="M136" i="2"/>
  <c r="L136" i="2"/>
  <c r="K136" i="2"/>
  <c r="J136" i="2"/>
  <c r="I136" i="2"/>
  <c r="H136" i="2"/>
  <c r="G136" i="2"/>
  <c r="N135" i="2"/>
  <c r="O135" i="2" s="1"/>
  <c r="O134" i="2"/>
  <c r="N134" i="2"/>
  <c r="N133" i="2"/>
  <c r="O133" i="2" s="1"/>
  <c r="O132" i="2"/>
  <c r="N132" i="2"/>
  <c r="N131" i="2"/>
  <c r="O131" i="2" s="1"/>
  <c r="M130" i="2"/>
  <c r="L130" i="2"/>
  <c r="K130" i="2"/>
  <c r="J130" i="2"/>
  <c r="I130" i="2"/>
  <c r="H130" i="2"/>
  <c r="G130" i="2"/>
  <c r="O129" i="2"/>
  <c r="N129" i="2"/>
  <c r="N128" i="2"/>
  <c r="M128" i="2"/>
  <c r="L128" i="2"/>
  <c r="L125" i="2" s="1"/>
  <c r="K128" i="2"/>
  <c r="J128" i="2"/>
  <c r="I128" i="2"/>
  <c r="H128" i="2"/>
  <c r="H125" i="2" s="1"/>
  <c r="G128" i="2"/>
  <c r="N127" i="2"/>
  <c r="O127" i="2" s="1"/>
  <c r="M126" i="2"/>
  <c r="L126" i="2"/>
  <c r="K126" i="2"/>
  <c r="J126" i="2"/>
  <c r="I126" i="2"/>
  <c r="H126" i="2"/>
  <c r="G126" i="2"/>
  <c r="J125" i="2"/>
  <c r="O124" i="2"/>
  <c r="N124" i="2"/>
  <c r="N123" i="2"/>
  <c r="M123" i="2"/>
  <c r="L123" i="2"/>
  <c r="K123" i="2"/>
  <c r="J123" i="2"/>
  <c r="I123" i="2"/>
  <c r="H123" i="2"/>
  <c r="G123" i="2"/>
  <c r="N122" i="2"/>
  <c r="O122" i="2" s="1"/>
  <c r="M121" i="2"/>
  <c r="L121" i="2"/>
  <c r="K121" i="2"/>
  <c r="J121" i="2"/>
  <c r="I121" i="2"/>
  <c r="H121" i="2"/>
  <c r="G121" i="2"/>
  <c r="G116" i="2" s="1"/>
  <c r="O120" i="2"/>
  <c r="N120" i="2"/>
  <c r="N119" i="2"/>
  <c r="M119" i="2"/>
  <c r="M116" i="2" s="1"/>
  <c r="L119" i="2"/>
  <c r="L116" i="2" s="1"/>
  <c r="K119" i="2"/>
  <c r="J119" i="2"/>
  <c r="I119" i="2"/>
  <c r="I116" i="2" s="1"/>
  <c r="H119" i="2"/>
  <c r="H116" i="2" s="1"/>
  <c r="G119" i="2"/>
  <c r="N118" i="2"/>
  <c r="O118" i="2" s="1"/>
  <c r="N117" i="2"/>
  <c r="M117" i="2"/>
  <c r="L117" i="2"/>
  <c r="K117" i="2"/>
  <c r="K116" i="2" s="1"/>
  <c r="J117" i="2"/>
  <c r="J116" i="2" s="1"/>
  <c r="I117" i="2"/>
  <c r="H117" i="2"/>
  <c r="G117" i="2"/>
  <c r="O115" i="2"/>
  <c r="N115" i="2"/>
  <c r="N114" i="2"/>
  <c r="M114" i="2"/>
  <c r="M111" i="2" s="1"/>
  <c r="L114" i="2"/>
  <c r="L111" i="2" s="1"/>
  <c r="K114" i="2"/>
  <c r="J114" i="2"/>
  <c r="I114" i="2"/>
  <c r="I111" i="2" s="1"/>
  <c r="H114" i="2"/>
  <c r="H111" i="2" s="1"/>
  <c r="G114" i="2"/>
  <c r="N113" i="2"/>
  <c r="O113" i="2" s="1"/>
  <c r="N112" i="2"/>
  <c r="M112" i="2"/>
  <c r="L112" i="2"/>
  <c r="K112" i="2"/>
  <c r="J112" i="2"/>
  <c r="J111" i="2" s="1"/>
  <c r="I112" i="2"/>
  <c r="H112" i="2"/>
  <c r="G112" i="2"/>
  <c r="N111" i="2"/>
  <c r="K111" i="2"/>
  <c r="G111" i="2"/>
  <c r="O110" i="2"/>
  <c r="N110" i="2"/>
  <c r="N109" i="2"/>
  <c r="M109" i="2"/>
  <c r="M106" i="2" s="1"/>
  <c r="L109" i="2"/>
  <c r="L106" i="2" s="1"/>
  <c r="K109" i="2"/>
  <c r="J109" i="2"/>
  <c r="I109" i="2"/>
  <c r="I106" i="2" s="1"/>
  <c r="H109" i="2"/>
  <c r="H106" i="2" s="1"/>
  <c r="G109" i="2"/>
  <c r="N108" i="2"/>
  <c r="O108" i="2" s="1"/>
  <c r="M107" i="2"/>
  <c r="L107" i="2"/>
  <c r="K107" i="2"/>
  <c r="J107" i="2"/>
  <c r="I107" i="2"/>
  <c r="H107" i="2"/>
  <c r="G107" i="2"/>
  <c r="K106" i="2"/>
  <c r="J106" i="2"/>
  <c r="G106" i="2"/>
  <c r="O105" i="2"/>
  <c r="N105" i="2"/>
  <c r="N104" i="2"/>
  <c r="M104" i="2"/>
  <c r="L104" i="2"/>
  <c r="K104" i="2"/>
  <c r="J104" i="2"/>
  <c r="I104" i="2"/>
  <c r="H104" i="2"/>
  <c r="G104" i="2"/>
  <c r="N103" i="2"/>
  <c r="O103" i="2" s="1"/>
  <c r="M102" i="2"/>
  <c r="L102" i="2"/>
  <c r="K102" i="2"/>
  <c r="J102" i="2"/>
  <c r="I102" i="2"/>
  <c r="H102" i="2"/>
  <c r="G102" i="2"/>
  <c r="O101" i="2"/>
  <c r="N101" i="2"/>
  <c r="N100" i="2"/>
  <c r="O100" i="2" s="1"/>
  <c r="N99" i="2"/>
  <c r="M99" i="2"/>
  <c r="L99" i="2"/>
  <c r="K99" i="2"/>
  <c r="J99" i="2"/>
  <c r="I99" i="2"/>
  <c r="H99" i="2"/>
  <c r="G99" i="2"/>
  <c r="O98" i="2"/>
  <c r="N98" i="2"/>
  <c r="N97" i="2"/>
  <c r="M97" i="2"/>
  <c r="L97" i="2"/>
  <c r="K97" i="2"/>
  <c r="J97" i="2"/>
  <c r="I97" i="2"/>
  <c r="H97" i="2"/>
  <c r="H88" i="2" s="1"/>
  <c r="G97" i="2"/>
  <c r="N96" i="2"/>
  <c r="O96" i="2" s="1"/>
  <c r="N95" i="2"/>
  <c r="M95" i="2"/>
  <c r="L95" i="2"/>
  <c r="K95" i="2"/>
  <c r="J95" i="2"/>
  <c r="I95" i="2"/>
  <c r="H95" i="2"/>
  <c r="G95" i="2"/>
  <c r="O94" i="2"/>
  <c r="N94" i="2"/>
  <c r="N93" i="2"/>
  <c r="M93" i="2"/>
  <c r="L93" i="2"/>
  <c r="L88" i="2" s="1"/>
  <c r="K93" i="2"/>
  <c r="J93" i="2"/>
  <c r="I93" i="2"/>
  <c r="H93" i="2"/>
  <c r="G93" i="2"/>
  <c r="N92" i="2"/>
  <c r="O92" i="2" s="1"/>
  <c r="M91" i="2"/>
  <c r="L91" i="2"/>
  <c r="K91" i="2"/>
  <c r="J91" i="2"/>
  <c r="I91" i="2"/>
  <c r="H91" i="2"/>
  <c r="G91" i="2"/>
  <c r="O90" i="2"/>
  <c r="N90" i="2"/>
  <c r="N89" i="2"/>
  <c r="M89" i="2"/>
  <c r="L89" i="2"/>
  <c r="K89" i="2"/>
  <c r="J89" i="2"/>
  <c r="I89" i="2"/>
  <c r="I88" i="2" s="1"/>
  <c r="H89" i="2"/>
  <c r="G89" i="2"/>
  <c r="M88" i="2"/>
  <c r="N86" i="2"/>
  <c r="O86" i="2" s="1"/>
  <c r="M85" i="2"/>
  <c r="L85" i="2"/>
  <c r="K85" i="2"/>
  <c r="J85" i="2"/>
  <c r="I85" i="2"/>
  <c r="H85" i="2"/>
  <c r="G85" i="2"/>
  <c r="O84" i="2"/>
  <c r="N84" i="2"/>
  <c r="N83" i="2"/>
  <c r="M83" i="2"/>
  <c r="L83" i="2"/>
  <c r="K83" i="2"/>
  <c r="J83" i="2"/>
  <c r="I83" i="2"/>
  <c r="H83" i="2"/>
  <c r="G83" i="2"/>
  <c r="N82" i="2"/>
  <c r="O82" i="2" s="1"/>
  <c r="N81" i="2"/>
  <c r="M81" i="2"/>
  <c r="L81" i="2"/>
  <c r="K81" i="2"/>
  <c r="J81" i="2"/>
  <c r="J78" i="2" s="1"/>
  <c r="I81" i="2"/>
  <c r="H81" i="2"/>
  <c r="G81" i="2"/>
  <c r="O80" i="2"/>
  <c r="N80" i="2"/>
  <c r="N79" i="2"/>
  <c r="M79" i="2"/>
  <c r="M78" i="2" s="1"/>
  <c r="L79" i="2"/>
  <c r="L78" i="2" s="1"/>
  <c r="K79" i="2"/>
  <c r="J79" i="2"/>
  <c r="I79" i="2"/>
  <c r="H79" i="2"/>
  <c r="H78" i="2" s="1"/>
  <c r="G79" i="2"/>
  <c r="I78" i="2"/>
  <c r="N77" i="2"/>
  <c r="O77" i="2" s="1"/>
  <c r="O76" i="2"/>
  <c r="N76" i="2"/>
  <c r="N75" i="2"/>
  <c r="O74" i="2"/>
  <c r="N74" i="2"/>
  <c r="M73" i="2"/>
  <c r="M70" i="2" s="1"/>
  <c r="L73" i="2"/>
  <c r="L70" i="2" s="1"/>
  <c r="K73" i="2"/>
  <c r="J73" i="2"/>
  <c r="I73" i="2"/>
  <c r="I70" i="2" s="1"/>
  <c r="H73" i="2"/>
  <c r="H70" i="2" s="1"/>
  <c r="G73" i="2"/>
  <c r="N72" i="2"/>
  <c r="O72" i="2" s="1"/>
  <c r="N71" i="2"/>
  <c r="M71" i="2"/>
  <c r="L71" i="2"/>
  <c r="K71" i="2"/>
  <c r="K70" i="2" s="1"/>
  <c r="J71" i="2"/>
  <c r="J70" i="2" s="1"/>
  <c r="I71" i="2"/>
  <c r="H71" i="2"/>
  <c r="G71" i="2"/>
  <c r="G70" i="2"/>
  <c r="O69" i="2"/>
  <c r="N69" i="2"/>
  <c r="N68" i="2"/>
  <c r="O68" i="2" s="1"/>
  <c r="N67" i="2"/>
  <c r="M67" i="2"/>
  <c r="L67" i="2"/>
  <c r="K67" i="2"/>
  <c r="J67" i="2"/>
  <c r="J63" i="2" s="1"/>
  <c r="I67" i="2"/>
  <c r="H67" i="2"/>
  <c r="G67" i="2"/>
  <c r="O66" i="2"/>
  <c r="N66" i="2"/>
  <c r="N65" i="2"/>
  <c r="O65" i="2" s="1"/>
  <c r="M64" i="2"/>
  <c r="L64" i="2"/>
  <c r="K64" i="2"/>
  <c r="J64" i="2"/>
  <c r="I64" i="2"/>
  <c r="H64" i="2"/>
  <c r="G64" i="2"/>
  <c r="M63" i="2"/>
  <c r="L63" i="2"/>
  <c r="K63" i="2"/>
  <c r="I63" i="2"/>
  <c r="H63" i="2"/>
  <c r="G63" i="2"/>
  <c r="O62" i="2"/>
  <c r="N62" i="2"/>
  <c r="N61" i="2"/>
  <c r="M61" i="2"/>
  <c r="L61" i="2"/>
  <c r="K61" i="2"/>
  <c r="J61" i="2"/>
  <c r="I61" i="2"/>
  <c r="H61" i="2"/>
  <c r="G61" i="2"/>
  <c r="N60" i="2"/>
  <c r="O60" i="2" s="1"/>
  <c r="O59" i="2"/>
  <c r="N59" i="2"/>
  <c r="N58" i="2"/>
  <c r="O58" i="2" s="1"/>
  <c r="O57" i="2"/>
  <c r="N57" i="2"/>
  <c r="N56" i="2"/>
  <c r="O56" i="2" s="1"/>
  <c r="O55" i="2"/>
  <c r="N55" i="2"/>
  <c r="N54" i="2"/>
  <c r="O54" i="2" s="1"/>
  <c r="O53" i="2"/>
  <c r="N53" i="2"/>
  <c r="N52" i="2"/>
  <c r="O51" i="2"/>
  <c r="N51" i="2"/>
  <c r="M50" i="2"/>
  <c r="M47" i="2" s="1"/>
  <c r="L50" i="2"/>
  <c r="L47" i="2" s="1"/>
  <c r="K50" i="2"/>
  <c r="J50" i="2"/>
  <c r="I50" i="2"/>
  <c r="I47" i="2" s="1"/>
  <c r="H50" i="2"/>
  <c r="H47" i="2" s="1"/>
  <c r="G50" i="2"/>
  <c r="N49" i="2"/>
  <c r="O49" i="2" s="1"/>
  <c r="N48" i="2"/>
  <c r="M48" i="2"/>
  <c r="L48" i="2"/>
  <c r="K48" i="2"/>
  <c r="J48" i="2"/>
  <c r="J47" i="2" s="1"/>
  <c r="I48" i="2"/>
  <c r="H48" i="2"/>
  <c r="G48" i="2"/>
  <c r="K47" i="2"/>
  <c r="G47" i="2"/>
  <c r="O46" i="2"/>
  <c r="N46" i="2"/>
  <c r="N45" i="2"/>
  <c r="M45" i="2"/>
  <c r="L45" i="2"/>
  <c r="K45" i="2"/>
  <c r="J45" i="2"/>
  <c r="I45" i="2"/>
  <c r="H45" i="2"/>
  <c r="G45" i="2"/>
  <c r="N44" i="2"/>
  <c r="O44" i="2" s="1"/>
  <c r="O43" i="2"/>
  <c r="N43" i="2"/>
  <c r="N42" i="2"/>
  <c r="O41" i="2"/>
  <c r="N41" i="2"/>
  <c r="M40" i="2"/>
  <c r="L40" i="2"/>
  <c r="K40" i="2"/>
  <c r="J40" i="2"/>
  <c r="I40" i="2"/>
  <c r="H40" i="2"/>
  <c r="G40" i="2"/>
  <c r="N39" i="2"/>
  <c r="O39" i="2" s="1"/>
  <c r="N38" i="2"/>
  <c r="M38" i="2"/>
  <c r="L38" i="2"/>
  <c r="K38" i="2"/>
  <c r="J38" i="2"/>
  <c r="I38" i="2"/>
  <c r="H38" i="2"/>
  <c r="G38" i="2"/>
  <c r="O37" i="2"/>
  <c r="N37" i="2"/>
  <c r="N36" i="2"/>
  <c r="M36" i="2"/>
  <c r="L36" i="2"/>
  <c r="K36" i="2"/>
  <c r="J36" i="2"/>
  <c r="I36" i="2"/>
  <c r="H36" i="2"/>
  <c r="G36" i="2"/>
  <c r="N35" i="2"/>
  <c r="O35" i="2" s="1"/>
  <c r="O34" i="2"/>
  <c r="N34" i="2"/>
  <c r="N33" i="2"/>
  <c r="O33" i="2" s="1"/>
  <c r="O32" i="2"/>
  <c r="N32" i="2"/>
  <c r="N31" i="2"/>
  <c r="O31" i="2" s="1"/>
  <c r="O30" i="2"/>
  <c r="N30" i="2"/>
  <c r="N29" i="2"/>
  <c r="O29" i="2" s="1"/>
  <c r="M28" i="2"/>
  <c r="L28" i="2"/>
  <c r="K28" i="2"/>
  <c r="J28" i="2"/>
  <c r="I28" i="2"/>
  <c r="H28" i="2"/>
  <c r="G28" i="2"/>
  <c r="O27" i="2"/>
  <c r="N27" i="2"/>
  <c r="N26" i="2"/>
  <c r="O26" i="2" s="1"/>
  <c r="O25" i="2"/>
  <c r="N25" i="2"/>
  <c r="N24" i="2"/>
  <c r="O24" i="2" s="1"/>
  <c r="O23" i="2"/>
  <c r="N23" i="2"/>
  <c r="N22" i="2"/>
  <c r="O22" i="2" s="1"/>
  <c r="N21" i="2"/>
  <c r="M21" i="2"/>
  <c r="L21" i="2"/>
  <c r="K21" i="2"/>
  <c r="J21" i="2"/>
  <c r="I21" i="2"/>
  <c r="H21" i="2"/>
  <c r="G21" i="2"/>
  <c r="G13" i="2"/>
  <c r="G12" i="2"/>
  <c r="G11" i="2"/>
  <c r="G10" i="2"/>
  <c r="G14" i="2" s="1"/>
  <c r="G9" i="2"/>
  <c r="F7" i="2"/>
  <c r="F6" i="2"/>
  <c r="A5" i="2"/>
  <c r="A1" i="2"/>
  <c r="F23" i="1"/>
  <c r="F22" i="1" s="1"/>
  <c r="F19" i="1"/>
  <c r="F14" i="1"/>
  <c r="F13" i="1" s="1"/>
  <c r="F10" i="1"/>
  <c r="F9" i="1"/>
  <c r="E7" i="1"/>
  <c r="E6" i="1"/>
  <c r="A5" i="1"/>
  <c r="A3" i="1"/>
  <c r="A2" i="1"/>
  <c r="A1" i="1"/>
  <c r="J261" i="3" l="1"/>
  <c r="K262" i="3"/>
  <c r="K261" i="3" s="1"/>
  <c r="J450" i="3"/>
  <c r="K451" i="3"/>
  <c r="K450" i="3" s="1"/>
  <c r="J500" i="3"/>
  <c r="K501" i="3"/>
  <c r="K500" i="3" s="1"/>
  <c r="K139" i="3"/>
  <c r="K138" i="3" s="1"/>
  <c r="K143" i="3"/>
  <c r="K142" i="3" s="1"/>
  <c r="K160" i="3"/>
  <c r="K159" i="3" s="1"/>
  <c r="J270" i="3"/>
  <c r="K271" i="3"/>
  <c r="K270" i="3" s="1"/>
  <c r="J306" i="3"/>
  <c r="K307" i="3"/>
  <c r="K306" i="3" s="1"/>
  <c r="J339" i="3"/>
  <c r="K340" i="3"/>
  <c r="K339" i="3" s="1"/>
  <c r="K347" i="3"/>
  <c r="J380" i="3"/>
  <c r="K381" i="3"/>
  <c r="K380" i="3" s="1"/>
  <c r="J424" i="3"/>
  <c r="K425" i="3"/>
  <c r="K424" i="3" s="1"/>
  <c r="K462" i="3"/>
  <c r="J508" i="3"/>
  <c r="K509" i="3"/>
  <c r="K508" i="3" s="1"/>
  <c r="J366" i="3"/>
  <c r="K367" i="3"/>
  <c r="K366" i="3" s="1"/>
  <c r="J393" i="3"/>
  <c r="K394" i="3"/>
  <c r="K393" i="3" s="1"/>
  <c r="J243" i="3"/>
  <c r="K244" i="3"/>
  <c r="K243" i="3" s="1"/>
  <c r="J280" i="3"/>
  <c r="J355" i="3"/>
  <c r="K356" i="3"/>
  <c r="K355" i="3" s="1"/>
  <c r="J408" i="3"/>
  <c r="K409" i="3"/>
  <c r="K408" i="3" s="1"/>
  <c r="J433" i="3"/>
  <c r="K434" i="3"/>
  <c r="K433" i="3" s="1"/>
  <c r="J329" i="3"/>
  <c r="K330" i="3"/>
  <c r="K329" i="3" s="1"/>
  <c r="J236" i="3"/>
  <c r="K237" i="3"/>
  <c r="K236" i="3" s="1"/>
  <c r="J251" i="3"/>
  <c r="K252" i="3"/>
  <c r="K251" i="3" s="1"/>
  <c r="K280" i="3"/>
  <c r="J321" i="3"/>
  <c r="K322" i="3"/>
  <c r="K321" i="3" s="1"/>
  <c r="J442" i="3"/>
  <c r="K443" i="3"/>
  <c r="K442" i="3" s="1"/>
  <c r="J457" i="3"/>
  <c r="K458" i="3"/>
  <c r="K457" i="3" s="1"/>
  <c r="J471" i="3"/>
  <c r="K472" i="3"/>
  <c r="K471" i="3" s="1"/>
  <c r="J491" i="3"/>
  <c r="K492" i="3"/>
  <c r="K491" i="3" s="1"/>
  <c r="K235" i="3"/>
  <c r="K234" i="3" s="1"/>
  <c r="H87" i="2"/>
  <c r="M87" i="2"/>
  <c r="L87" i="2"/>
  <c r="O52" i="2"/>
  <c r="N50" i="2"/>
  <c r="N47" i="2" s="1"/>
  <c r="N161" i="2"/>
  <c r="O162" i="2"/>
  <c r="O161" i="2" s="1"/>
  <c r="O272" i="2"/>
  <c r="O270" i="2" s="1"/>
  <c r="N270" i="2"/>
  <c r="N398" i="2"/>
  <c r="N395" i="2" s="1"/>
  <c r="O399" i="2"/>
  <c r="O398" i="2" s="1"/>
  <c r="N28" i="2"/>
  <c r="N130" i="2"/>
  <c r="O164" i="2"/>
  <c r="O163" i="2" s="1"/>
  <c r="N201" i="2"/>
  <c r="N220" i="2"/>
  <c r="O221" i="2"/>
  <c r="O306" i="2"/>
  <c r="N64" i="2"/>
  <c r="N63" i="2" s="1"/>
  <c r="J88" i="2"/>
  <c r="N91" i="2"/>
  <c r="N107" i="2"/>
  <c r="N106" i="2" s="1"/>
  <c r="N126" i="2"/>
  <c r="N125" i="2" s="1"/>
  <c r="I125" i="2"/>
  <c r="I87" i="2" s="1"/>
  <c r="M125" i="2"/>
  <c r="J146" i="2"/>
  <c r="N149" i="2"/>
  <c r="N146" i="2" s="1"/>
  <c r="G183" i="2"/>
  <c r="K183" i="2"/>
  <c r="O187" i="2"/>
  <c r="O202" i="2"/>
  <c r="N254" i="2"/>
  <c r="N253" i="2" s="1"/>
  <c r="O255" i="2"/>
  <c r="O254" i="2" s="1"/>
  <c r="N256" i="2"/>
  <c r="O257" i="2"/>
  <c r="O256" i="2" s="1"/>
  <c r="G497" i="2"/>
  <c r="G485" i="2" s="1"/>
  <c r="N40" i="2"/>
  <c r="O42" i="2"/>
  <c r="M337" i="2"/>
  <c r="N384" i="2"/>
  <c r="N379" i="2" s="1"/>
  <c r="O385" i="2"/>
  <c r="N430" i="2"/>
  <c r="O431" i="2"/>
  <c r="O430" i="2" s="1"/>
  <c r="G78" i="2"/>
  <c r="K78" i="2"/>
  <c r="O141" i="2"/>
  <c r="O197" i="2"/>
  <c r="N208" i="2"/>
  <c r="N73" i="2"/>
  <c r="N70" i="2" s="1"/>
  <c r="O75" i="2"/>
  <c r="N85" i="2"/>
  <c r="N78" i="2" s="1"/>
  <c r="G88" i="2"/>
  <c r="G87" i="2" s="1"/>
  <c r="K88" i="2"/>
  <c r="N102" i="2"/>
  <c r="N121" i="2"/>
  <c r="N116" i="2" s="1"/>
  <c r="N144" i="2"/>
  <c r="G146" i="2"/>
  <c r="K146" i="2"/>
  <c r="N174" i="2"/>
  <c r="N165" i="2" s="1"/>
  <c r="H183" i="2"/>
  <c r="L183" i="2"/>
  <c r="N231" i="2"/>
  <c r="O280" i="2"/>
  <c r="N295" i="2"/>
  <c r="O296" i="2"/>
  <c r="O295" i="2" s="1"/>
  <c r="N327" i="2"/>
  <c r="O328" i="2"/>
  <c r="O327" i="2" s="1"/>
  <c r="N329" i="2"/>
  <c r="O330" i="2"/>
  <c r="O329" i="2" s="1"/>
  <c r="H337" i="2"/>
  <c r="N366" i="2"/>
  <c r="N365" i="2" s="1"/>
  <c r="O367" i="2"/>
  <c r="O366" i="2" s="1"/>
  <c r="N238" i="2"/>
  <c r="O239" i="2"/>
  <c r="O238" i="2" s="1"/>
  <c r="I318" i="2"/>
  <c r="I218" i="2" s="1"/>
  <c r="J370" i="2"/>
  <c r="K497" i="2"/>
  <c r="K485" i="2" s="1"/>
  <c r="O224" i="2"/>
  <c r="O223" i="2" s="1"/>
  <c r="N225" i="2"/>
  <c r="J240" i="2"/>
  <c r="O248" i="2"/>
  <c r="O247" i="2" s="1"/>
  <c r="N263" i="2"/>
  <c r="N258" i="2" s="1"/>
  <c r="O264" i="2"/>
  <c r="O263" i="2" s="1"/>
  <c r="N276" i="2"/>
  <c r="O277" i="2"/>
  <c r="O276" i="2" s="1"/>
  <c r="N306" i="2"/>
  <c r="N319" i="2"/>
  <c r="O320" i="2"/>
  <c r="O319" i="2" s="1"/>
  <c r="N335" i="2"/>
  <c r="O336" i="2"/>
  <c r="O335" i="2" s="1"/>
  <c r="N339" i="2"/>
  <c r="J337" i="2"/>
  <c r="N343" i="2"/>
  <c r="M402" i="2"/>
  <c r="N433" i="2"/>
  <c r="N432" i="2" s="1"/>
  <c r="O434" i="2"/>
  <c r="O433" i="2" s="1"/>
  <c r="N457" i="2"/>
  <c r="N454" i="2" s="1"/>
  <c r="O458" i="2"/>
  <c r="O457" i="2" s="1"/>
  <c r="N469" i="2"/>
  <c r="N459" i="2" s="1"/>
  <c r="O470" i="2"/>
  <c r="O469" i="2" s="1"/>
  <c r="N471" i="2"/>
  <c r="O472" i="2"/>
  <c r="O471" i="2" s="1"/>
  <c r="N506" i="2"/>
  <c r="O507" i="2"/>
  <c r="O506" i="2" s="1"/>
  <c r="N240" i="2"/>
  <c r="N245" i="2"/>
  <c r="O246" i="2"/>
  <c r="O245" i="2" s="1"/>
  <c r="N280" i="2"/>
  <c r="O298" i="2"/>
  <c r="M318" i="2"/>
  <c r="M218" i="2" s="1"/>
  <c r="N352" i="2"/>
  <c r="O353" i="2"/>
  <c r="O352" i="2" s="1"/>
  <c r="N448" i="2"/>
  <c r="O449" i="2"/>
  <c r="O448" i="2" s="1"/>
  <c r="N450" i="2"/>
  <c r="O451" i="2"/>
  <c r="O450" i="2" s="1"/>
  <c r="N498" i="2"/>
  <c r="O499" i="2"/>
  <c r="O498" i="2" s="1"/>
  <c r="N500" i="2"/>
  <c r="O501" i="2"/>
  <c r="O500" i="2" s="1"/>
  <c r="G240" i="2"/>
  <c r="G218" i="2" s="1"/>
  <c r="K240" i="2"/>
  <c r="K218" i="2" s="1"/>
  <c r="H258" i="2"/>
  <c r="H218" i="2" s="1"/>
  <c r="L258" i="2"/>
  <c r="L218" i="2" s="1"/>
  <c r="O266" i="2"/>
  <c r="O265" i="2" s="1"/>
  <c r="H269" i="2"/>
  <c r="L269" i="2"/>
  <c r="N287" i="2"/>
  <c r="O288" i="2"/>
  <c r="O287" i="2" s="1"/>
  <c r="N298" i="2"/>
  <c r="N313" i="2"/>
  <c r="O322" i="2"/>
  <c r="O321" i="2" s="1"/>
  <c r="J318" i="2"/>
  <c r="J218" i="2" s="1"/>
  <c r="O340" i="2"/>
  <c r="O339" i="2" s="1"/>
  <c r="N347" i="2"/>
  <c r="O374" i="2"/>
  <c r="N373" i="2"/>
  <c r="N370" i="2" s="1"/>
  <c r="G403" i="2"/>
  <c r="N406" i="2"/>
  <c r="N403" i="2" s="1"/>
  <c r="O407" i="2"/>
  <c r="O406" i="2" s="1"/>
  <c r="N408" i="2"/>
  <c r="O409" i="2"/>
  <c r="O408" i="2" s="1"/>
  <c r="L414" i="2"/>
  <c r="I459" i="2"/>
  <c r="I402" i="2" s="1"/>
  <c r="G459" i="2"/>
  <c r="K459" i="2"/>
  <c r="I485" i="2"/>
  <c r="M485" i="2"/>
  <c r="H497" i="2"/>
  <c r="O509" i="2"/>
  <c r="O508" i="2" s="1"/>
  <c r="N391" i="2"/>
  <c r="N386" i="2" s="1"/>
  <c r="O392" i="2"/>
  <c r="O391" i="2" s="1"/>
  <c r="J432" i="2"/>
  <c r="J402" i="2" s="1"/>
  <c r="I439" i="2"/>
  <c r="M439" i="2"/>
  <c r="H459" i="2"/>
  <c r="H402" i="2" s="1"/>
  <c r="L459" i="2"/>
  <c r="L402" i="2" s="1"/>
  <c r="N489" i="2"/>
  <c r="N486" i="2" s="1"/>
  <c r="O490" i="2"/>
  <c r="O489" i="2" s="1"/>
  <c r="J497" i="2"/>
  <c r="J485" i="2" s="1"/>
  <c r="N361" i="2"/>
  <c r="N354" i="2" s="1"/>
  <c r="O362" i="2"/>
  <c r="O361" i="2" s="1"/>
  <c r="O381" i="2"/>
  <c r="O380" i="2" s="1"/>
  <c r="H386" i="2"/>
  <c r="L386" i="2"/>
  <c r="L337" i="2" s="1"/>
  <c r="O394" i="2"/>
  <c r="O393" i="2" s="1"/>
  <c r="N415" i="2"/>
  <c r="O416" i="2"/>
  <c r="O415" i="2" s="1"/>
  <c r="N421" i="2"/>
  <c r="O422" i="2"/>
  <c r="O421" i="2" s="1"/>
  <c r="N423" i="2"/>
  <c r="G423" i="2"/>
  <c r="K423" i="2"/>
  <c r="K402" i="2" s="1"/>
  <c r="N440" i="2"/>
  <c r="N439" i="2" s="1"/>
  <c r="O441" i="2"/>
  <c r="O440" i="2" s="1"/>
  <c r="N476" i="2"/>
  <c r="O477" i="2"/>
  <c r="O476" i="2" s="1"/>
  <c r="N478" i="2"/>
  <c r="H486" i="2"/>
  <c r="L486" i="2"/>
  <c r="L485" i="2" s="1"/>
  <c r="F30" i="1"/>
  <c r="H485" i="2" l="1"/>
  <c r="N414" i="2"/>
  <c r="N402" i="2" s="1"/>
  <c r="G402" i="2"/>
  <c r="N297" i="2"/>
  <c r="K87" i="2"/>
  <c r="N88" i="2"/>
  <c r="N87" i="2" s="1"/>
  <c r="N269" i="2"/>
  <c r="N183" i="2"/>
  <c r="N497" i="2"/>
  <c r="N485" i="2" s="1"/>
  <c r="N338" i="2"/>
  <c r="N337" i="2" s="1"/>
  <c r="N318" i="2"/>
  <c r="J87" i="2"/>
  <c r="N219" i="2"/>
  <c r="G27" i="1"/>
  <c r="G21" i="1"/>
  <c r="G18" i="1"/>
  <c r="G12" i="1"/>
  <c r="G26" i="1"/>
  <c r="G20" i="1"/>
  <c r="G19" i="1" s="1"/>
  <c r="G17" i="1"/>
  <c r="G11" i="1"/>
  <c r="G10" i="1" s="1"/>
  <c r="G9" i="1" s="1"/>
  <c r="G29" i="1"/>
  <c r="G25" i="1"/>
  <c r="G16" i="1"/>
  <c r="G28" i="1"/>
  <c r="G24" i="1"/>
  <c r="G15" i="1"/>
  <c r="N218" i="2" l="1"/>
  <c r="G14" i="1"/>
  <c r="G13" i="1" s="1"/>
  <c r="G23" i="1"/>
  <c r="G22" i="1" s="1"/>
  <c r="G30" i="1" s="1"/>
</calcChain>
</file>

<file path=xl/sharedStrings.xml><?xml version="1.0" encoding="utf-8"?>
<sst xmlns="http://schemas.openxmlformats.org/spreadsheetml/2006/main" count="1636" uniqueCount="427">
  <si>
    <t>Estimación de Ingresos</t>
  </si>
  <si>
    <t>Servicio Regional de Salud:</t>
  </si>
  <si>
    <t>CEAS:</t>
  </si>
  <si>
    <t>Objeto</t>
  </si>
  <si>
    <t>Cuenta</t>
  </si>
  <si>
    <t>Sub-Cuenta</t>
  </si>
  <si>
    <t>Auxiliar</t>
  </si>
  <si>
    <t>Descripción Ingresos por Cuenta</t>
  </si>
  <si>
    <t>Valor RD$</t>
  </si>
  <si>
    <t>%</t>
  </si>
  <si>
    <t>Donaciones</t>
  </si>
  <si>
    <t>Aportes y Donaciones</t>
  </si>
  <si>
    <t>Donaciones recibidas de otros Organismos</t>
  </si>
  <si>
    <t>Aporte de los Hogares</t>
  </si>
  <si>
    <t>Transferencias</t>
  </si>
  <si>
    <t>Transferencias Corrientes de la Administración Central</t>
  </si>
  <si>
    <t>Aportes SNS Nomina</t>
  </si>
  <si>
    <t>Anticipos Financieros</t>
  </si>
  <si>
    <t>Aportes SNS Medicamento</t>
  </si>
  <si>
    <t xml:space="preserve">Transferencias Corrientes </t>
  </si>
  <si>
    <t>Transferencia de Capital de la Administración Central</t>
  </si>
  <si>
    <t>Aportes SNS Equipamiento</t>
  </si>
  <si>
    <t>Aportes para otros gastos de inversión del SNS</t>
  </si>
  <si>
    <t>Otros Ingresos</t>
  </si>
  <si>
    <t>Venta de Servicios</t>
  </si>
  <si>
    <t>Venta de Servicios a SENASA por afiliados regimen subsidiado</t>
  </si>
  <si>
    <t>Venta de Servicios a SENASA por afiliados regimen contributivo</t>
  </si>
  <si>
    <t>Venta de Servicios a otras ARS por atencion a Regimen contributivo</t>
  </si>
  <si>
    <t xml:space="preserve">Venta de Servicios a ARL </t>
  </si>
  <si>
    <t xml:space="preserve">Venta de Servicios a Compañias aseguradoras </t>
  </si>
  <si>
    <t>Venta de servicios a otros</t>
  </si>
  <si>
    <t>Total Ingresos</t>
  </si>
  <si>
    <t>Servicio Nacional de Salud</t>
  </si>
  <si>
    <t>Dirección de Planificación y Desarrollo</t>
  </si>
  <si>
    <t>Consolidado Presupuesto Estimado de Ingresos y Gastos Nivel Especializado por Actividad Especifica</t>
  </si>
  <si>
    <t>Establecimiento:</t>
  </si>
  <si>
    <t xml:space="preserve">        Anticipos Financieros</t>
  </si>
  <si>
    <t xml:space="preserve">        Venta de Servicios y Otros Ingresos</t>
  </si>
  <si>
    <t xml:space="preserve">        Aportes SNS Nómina</t>
  </si>
  <si>
    <t xml:space="preserve">        Otros Aportes</t>
  </si>
  <si>
    <t xml:space="preserve">      Total Ingresos RD$</t>
  </si>
  <si>
    <t>Estimación de Gastos</t>
  </si>
  <si>
    <t>Tipo</t>
  </si>
  <si>
    <t>Descripción Gasto por Cuenta</t>
  </si>
  <si>
    <t>Consultas Externa</t>
  </si>
  <si>
    <t>Emergencias</t>
  </si>
  <si>
    <t>Hospitalización</t>
  </si>
  <si>
    <t>Apoyo Diagnóstico</t>
  </si>
  <si>
    <t>Servicios de Apoyo</t>
  </si>
  <si>
    <t>Total RD$</t>
  </si>
  <si>
    <t>Servicios de Laboratorios y Banco de Sangre</t>
  </si>
  <si>
    <t>Servicios de Imágenes RX</t>
  </si>
  <si>
    <t>Gestión de Usuario y Educación para la Salud</t>
  </si>
  <si>
    <t>Gestión Técnica y Administrativa</t>
  </si>
  <si>
    <t>Egresos</t>
  </si>
  <si>
    <t>Servicios Personales</t>
  </si>
  <si>
    <t>Remuneraciones</t>
  </si>
  <si>
    <t>Remuneraciones al personal fijo</t>
  </si>
  <si>
    <t>`01</t>
  </si>
  <si>
    <t>Sueldos fijos</t>
  </si>
  <si>
    <t>`02</t>
  </si>
  <si>
    <t>Sueldos a medicos</t>
  </si>
  <si>
    <t>`03</t>
  </si>
  <si>
    <t>Ascenso a militires</t>
  </si>
  <si>
    <t>`04</t>
  </si>
  <si>
    <t>Nuevas plazas maestros</t>
  </si>
  <si>
    <t>`05</t>
  </si>
  <si>
    <t>Incentivos y escalafón</t>
  </si>
  <si>
    <t>`06</t>
  </si>
  <si>
    <t>Nuevas plazas a medicos</t>
  </si>
  <si>
    <t>Remuneraciones al personal con carácter transitorio</t>
  </si>
  <si>
    <t>Sueldos al personal contratado y/o igualado</t>
  </si>
  <si>
    <t>Sueldos de personal nominal</t>
  </si>
  <si>
    <t>Suplencias</t>
  </si>
  <si>
    <t>Sueldos al personal por servicios especiales</t>
  </si>
  <si>
    <t>Sueldo al personal nominal en período probatorio</t>
  </si>
  <si>
    <t xml:space="preserve"> Jornales</t>
  </si>
  <si>
    <t>`07</t>
  </si>
  <si>
    <t>Sobrejornales</t>
  </si>
  <si>
    <t>Sueldos al personal fijo en trámite de pensiones</t>
  </si>
  <si>
    <t>Sueldo anual No. 13</t>
  </si>
  <si>
    <t>Prestacianes economicas</t>
  </si>
  <si>
    <t>Pago de porcentaje por desvinculación de cargo</t>
  </si>
  <si>
    <t>Prestacion laboral por desvinculación</t>
  </si>
  <si>
    <t>Proporción de vacaciones no disfrutadas</t>
  </si>
  <si>
    <t>Vacaciones</t>
  </si>
  <si>
    <t>Sobresueldos</t>
  </si>
  <si>
    <t>Primas por antigüedad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</si>
  <si>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</si>
  <si>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</si>
  <si>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</si>
  <si>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</si>
  <si>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</si>
  <si>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</si>
  <si>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</si>
  <si>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</si>
  <si>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`08</t>
  </si>
  <si>
    <t>Compensaciones especiales</t>
  </si>
  <si>
    <t>`09</t>
  </si>
  <si>
    <t>Bono por desempeño</t>
  </si>
  <si>
    <t>`10</t>
  </si>
  <si>
    <t>Beneficio , Acuerdo de desempeños institucionales (Reglamento 423-12)</t>
  </si>
  <si>
    <t>Especialismos</t>
  </si>
  <si>
    <t>Dietas y Gastos de Representación</t>
  </si>
  <si>
    <t>Dietas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</si>
  <si>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</si>
  <si>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</si>
  <si>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</si>
  <si>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</si>
  <si>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</si>
  <si>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Gratificaciones y Bonificaciones</t>
  </si>
  <si>
    <t>Bonificaciones</t>
  </si>
  <si>
    <t>Otras Gratificaciones y Bonificaciones</t>
  </si>
  <si>
    <t>Bono escolar</t>
  </si>
  <si>
    <t>Gratificaciones por pasantías</t>
  </si>
  <si>
    <t>Gratificaciones por aniversario de institución</t>
  </si>
  <si>
    <t>Otras Gratificaciones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</si>
  <si>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</si>
  <si>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</si>
  <si>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</si>
  <si>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</si>
  <si>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</si>
  <si>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Contratacion de servicios</t>
  </si>
  <si>
    <t>Servicios Básicos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</si>
  <si>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</si>
  <si>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</si>
  <si>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</si>
  <si>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</si>
  <si>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</si>
  <si>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</si>
  <si>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</si>
  <si>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Electricidad no cortable</t>
  </si>
  <si>
    <t>Agua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</si>
  <si>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</si>
  <si>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</si>
  <si>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</si>
  <si>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</si>
  <si>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</si>
  <si>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</si>
  <si>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</si>
  <si>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</si>
  <si>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Pasajes</t>
  </si>
  <si>
    <t>Fletes</t>
  </si>
  <si>
    <t>Almacenaje</t>
  </si>
  <si>
    <t>Peaje</t>
  </si>
  <si>
    <t>Alquileres y Rentas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</si>
  <si>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</si>
  <si>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</si>
  <si>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</si>
  <si>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</si>
  <si>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</si>
  <si>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</si>
  <si>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</si>
  <si>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</si>
  <si>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</si>
  <si>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Alquiler de tierra</t>
  </si>
  <si>
    <t>Alquileres de Terrenos</t>
  </si>
  <si>
    <t>Alquileres de equipos de construccion y movimiento de tierra</t>
  </si>
  <si>
    <t>Otros alquileres</t>
  </si>
  <si>
    <t>Seguros</t>
  </si>
  <si>
    <t>Seguro de bienes inmuebles e infraestructura</t>
  </si>
  <si>
    <t>Seguro de bienes muebles</t>
  </si>
  <si>
    <t>Seguros de personas</t>
  </si>
  <si>
    <t>Seguros de la producción agrícola</t>
  </si>
  <si>
    <t>Seguro sobre infraestructura</t>
  </si>
  <si>
    <t>Seguros sobre bienes de dominio publico</t>
  </si>
  <si>
    <t>Seguros sobre bienes historicos y culturales</t>
  </si>
  <si>
    <t>Seguros sobre inventarios de bienes de consumo</t>
  </si>
  <si>
    <t>Otros seguros</t>
  </si>
  <si>
    <t>Servicios de Conservación, Reparaciones Menores e Instalaciones Temporales</t>
  </si>
  <si>
    <t>Contrataciones de 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</si>
  <si>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</si>
  <si>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</si>
  <si>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</si>
  <si>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</si>
  <si>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</si>
  <si>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</si>
  <si>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</si>
  <si>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Mantenimientos y reparacion de maquinarias y equipos</t>
  </si>
  <si>
    <t>Mantenimiento y reparación de equipo de oficina y muebles</t>
  </si>
  <si>
    <t>Mantenimiento y reparación de equipo para computación</t>
  </si>
  <si>
    <t>Mantenimiento y reparación de equipo de educacional</t>
  </si>
  <si>
    <t>Mantenimiento y reparación de equipos sanitarios y de laboratorio</t>
  </si>
  <si>
    <t>Mantenimiento y reparación de equipos de comunicación</t>
  </si>
  <si>
    <t>Mantenimiento y reparación de equipos de transporte, tracción y elevación</t>
  </si>
  <si>
    <t>Instalaciones temporales</t>
  </si>
  <si>
    <t>Otros Servicios No Incluidos en conceptos anteriores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</si>
  <si>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</si>
  <si>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</si>
  <si>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</si>
  <si>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</si>
  <si>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</si>
  <si>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</si>
  <si>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</si>
  <si>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</si>
  <si>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</si>
  <si>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generals</t>
  </si>
  <si>
    <t>Festividades</t>
  </si>
  <si>
    <t>Actuaciones deportivas</t>
  </si>
  <si>
    <t>Actuaciones artísticas</t>
  </si>
  <si>
    <t>Servicios Técnicos y Profesionales</t>
  </si>
  <si>
    <t>Estudios, investigaciones y análisis de factibilidad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</si>
  <si>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</si>
  <si>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</si>
  <si>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</si>
  <si>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</si>
  <si>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</si>
  <si>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</si>
  <si>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</si>
  <si>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</si>
  <si>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</si>
  <si>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</si>
  <si>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Interes devengados internos por instituciones financieras</t>
  </si>
  <si>
    <t>Interes devengados externos por instituciones financieras</t>
  </si>
  <si>
    <t>Premios de billetes y quinielas de la Lotería Nacional</t>
  </si>
  <si>
    <t>Otros gastos por indemnizaciones y compensaciones</t>
  </si>
  <si>
    <t>Otros gastos operativos de instituciones empresariales</t>
  </si>
  <si>
    <t>Materiales y Suministros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</si>
  <si>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</si>
  <si>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</si>
  <si>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</si>
  <si>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</si>
  <si>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</si>
  <si>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</si>
  <si>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</si>
  <si>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</si>
  <si>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</si>
  <si>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</si>
  <si>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Hilados y telas</t>
  </si>
  <si>
    <t>Acabados textiles</t>
  </si>
  <si>
    <t>Prendas de vestir</t>
  </si>
  <si>
    <t>Calzados</t>
  </si>
  <si>
    <t>Productos de Papel, Cartón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</si>
  <si>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</si>
  <si>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</si>
  <si>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</si>
  <si>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</si>
  <si>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</si>
  <si>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</si>
  <si>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Farmacéuticos</t>
  </si>
  <si>
    <t>Productos medicinales para uso humano</t>
  </si>
  <si>
    <t>Productos medicinales para uso veterinario</t>
  </si>
  <si>
    <t>Productos de Cuero, Caucho y Plasticos</t>
  </si>
  <si>
    <t>Cueros y pieles</t>
  </si>
  <si>
    <t>Artículos de cuero</t>
  </si>
  <si>
    <t>Llantas y neumáticos</t>
  </si>
  <si>
    <t>Artículos de caucho</t>
  </si>
  <si>
    <t xml:space="preserve">Artículos de plástico 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</si>
  <si>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</si>
  <si>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</si>
  <si>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</si>
  <si>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</si>
  <si>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</si>
  <si>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</si>
  <si>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</si>
  <si>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</si>
  <si>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</si>
  <si>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</si>
  <si>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</si>
  <si>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</si>
  <si>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</si>
  <si>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</si>
  <si>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</si>
  <si>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</si>
  <si>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</si>
  <si>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</si>
  <si>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</si>
  <si>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</si>
  <si>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</si>
  <si>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</si>
  <si>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</si>
  <si>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</si>
  <si>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</si>
  <si>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</si>
  <si>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</si>
  <si>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</si>
  <si>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Combustibles, Lubricantes, Productos Químicos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</si>
  <si>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</si>
  <si>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</si>
  <si>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</si>
  <si>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</si>
  <si>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</si>
  <si>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</si>
  <si>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</si>
  <si>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Gas Natural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</si>
  <si>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</si>
  <si>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</si>
  <si>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</si>
  <si>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</si>
  <si>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</si>
  <si>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</si>
  <si>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</si>
  <si>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</si>
  <si>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</si>
  <si>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</si>
  <si>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Productos y Utiles Varios</t>
  </si>
  <si>
    <t>Material para limpieza</t>
  </si>
  <si>
    <t>Utiles de escritorio, oficina informática y de enseñanza</t>
  </si>
  <si>
    <t>Utiles menores médico quirùrgicos</t>
  </si>
  <si>
    <t>Utiles destinados a actividades deportivas y recreativas</t>
  </si>
  <si>
    <t>Utiles de cocina y comedor</t>
  </si>
  <si>
    <t>Productos eléctricos y afines</t>
  </si>
  <si>
    <t>Productos y útiles veterinarios</t>
  </si>
  <si>
    <t>Otros repuestos y accesorios menores</t>
  </si>
  <si>
    <t>Productos y útiles varios n.i.p.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</si>
  <si>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</si>
  <si>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</si>
  <si>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</si>
  <si>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</si>
  <si>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</si>
  <si>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</si>
  <si>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</si>
  <si>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</si>
  <si>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</si>
  <si>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</si>
  <si>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</si>
  <si>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</si>
  <si>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</si>
  <si>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</si>
  <si>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</si>
  <si>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</si>
  <si>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</si>
  <si>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</si>
  <si>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</si>
  <si>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</si>
  <si>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</si>
  <si>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</si>
  <si>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</si>
  <si>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</si>
  <si>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</si>
  <si>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</si>
  <si>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</si>
  <si>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</si>
  <si>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</si>
  <si>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</si>
  <si>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</si>
  <si>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</si>
  <si>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</si>
  <si>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</si>
  <si>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</si>
  <si>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</si>
  <si>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</si>
  <si>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</si>
  <si>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</si>
  <si>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</si>
  <si>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</si>
  <si>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</si>
  <si>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</si>
  <si>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</si>
  <si>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</si>
  <si>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</si>
  <si>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</si>
  <si>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Transferencias Capital</t>
  </si>
  <si>
    <t>Transferencias de capital al sector privado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</si>
  <si>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</si>
  <si>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</si>
  <si>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</si>
  <si>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Bienes Muebles, Inmuebles e Intangibles</t>
  </si>
  <si>
    <t>Mobiliario Y Equipo</t>
  </si>
  <si>
    <t>Muebles de oficina y estantería</t>
  </si>
  <si>
    <t>Muebles de alojamiento, excepto de oficina y estantería</t>
  </si>
  <si>
    <t>Equipos de Cómputo</t>
  </si>
  <si>
    <t>Electrodomesticos</t>
  </si>
  <si>
    <t>Otros mobiliarios y equipos no identificados precedentemente</t>
  </si>
  <si>
    <t>Mobiliario y Equipo Educacional y Recreativo</t>
  </si>
  <si>
    <t>Equipos y aparatos audiovisuales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</si>
  <si>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</si>
  <si>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</si>
  <si>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</si>
  <si>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</si>
  <si>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</si>
  <si>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</si>
  <si>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</si>
  <si>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</si>
  <si>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</si>
  <si>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</si>
  <si>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</si>
  <si>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</si>
  <si>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</si>
  <si>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</si>
  <si>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</si>
  <si>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</si>
  <si>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</si>
  <si>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</si>
  <si>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</si>
  <si>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</si>
  <si>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Equipos de defensa y seguridad</t>
  </si>
  <si>
    <t>Equipos de defensa de defensa</t>
  </si>
  <si>
    <t>Equipos de seguridad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</si>
  <si>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</si>
  <si>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</si>
  <si>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</si>
  <si>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</si>
  <si>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</si>
  <si>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</si>
  <si>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</si>
  <si>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</si>
  <si>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</si>
  <si>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</si>
  <si>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</si>
  <si>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</si>
  <si>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</si>
  <si>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</si>
  <si>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Edificios y estructuras</t>
  </si>
  <si>
    <t>Edificios residenciales ( Viviendas )</t>
  </si>
  <si>
    <t>Edificios No Residenciales</t>
  </si>
  <si>
    <t>Otras estructuras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</si>
  <si>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</si>
  <si>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</si>
  <si>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</si>
  <si>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</si>
  <si>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</si>
  <si>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</si>
  <si>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</si>
  <si>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</si>
  <si>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</si>
  <si>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</si>
  <si>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</si>
  <si>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</si>
  <si>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</si>
  <si>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</si>
  <si>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</si>
  <si>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</si>
  <si>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</si>
  <si>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Consolidado Presupuesto Estimado de Ingresos y Gastos Nivel Especializado por Fuente de Financiamiento</t>
  </si>
  <si>
    <t>Anticipos Financieros / Transferencias</t>
  </si>
  <si>
    <t>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</si>
</sst>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0"/>
      <name val="Goudy Old Style"/>
      <family val="1"/>
    </font>
    <font>
      <b/>
      <sz val="10"/>
      <name val="Calibri Light"/>
      <family val="1"/>
      <scheme val="major"/>
    </font>
    <font>
      <b/>
      <sz val="9"/>
      <name val="Calibri Light"/>
      <family val="1"/>
      <scheme val="major"/>
    </font>
    <font>
      <b/>
      <sz val="8"/>
      <name val="Calibri Light"/>
      <family val="1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oudy Old Style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/>
      <right style="thin">
        <color theme="3" tint="0.399945066682943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164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4" borderId="2" xfId="0" applyFont="1" applyFill="1" applyBorder="1" applyProtection="1">
      <protection locked="0"/>
    </xf>
    <xf numFmtId="0" fontId="5" fillId="4" borderId="0" xfId="0" applyFont="1" applyFill="1" applyProtection="1">
      <protection locked="0"/>
    </xf>
    <xf numFmtId="0" fontId="6" fillId="4" borderId="0" xfId="0" applyFont="1" applyFill="1" applyProtection="1">
      <protection locked="0"/>
    </xf>
    <xf numFmtId="0" fontId="5" fillId="4" borderId="3" xfId="0" applyFont="1" applyFill="1" applyBorder="1" applyAlignment="1">
      <alignment horizontal="left"/>
    </xf>
    <xf numFmtId="0" fontId="5" fillId="5" borderId="4" xfId="1" applyFont="1" applyFill="1" applyBorder="1" applyAlignment="1">
      <alignment horizontal="center" textRotation="90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left" vertical="top" wrapText="1"/>
    </xf>
    <xf numFmtId="0" fontId="7" fillId="6" borderId="5" xfId="1" applyFont="1" applyFill="1" applyBorder="1" applyAlignment="1">
      <alignment horizontal="center" vertical="top" wrapText="1"/>
    </xf>
    <xf numFmtId="0" fontId="7" fillId="6" borderId="5" xfId="1" applyFont="1" applyFill="1" applyBorder="1" applyAlignment="1">
      <alignment vertical="top" wrapText="1"/>
    </xf>
    <xf numFmtId="4" fontId="7" fillId="6" borderId="5" xfId="1" applyNumberFormat="1" applyFont="1" applyFill="1" applyBorder="1" applyAlignment="1">
      <alignment vertical="top" wrapText="1"/>
    </xf>
    <xf numFmtId="0" fontId="7" fillId="7" borderId="6" xfId="1" applyFont="1" applyFill="1" applyBorder="1" applyAlignment="1">
      <alignment horizontal="left" vertical="top" wrapText="1"/>
    </xf>
    <xf numFmtId="0" fontId="7" fillId="7" borderId="6" xfId="1" applyFont="1" applyFill="1" applyBorder="1" applyAlignment="1">
      <alignment horizontal="center" vertical="top" wrapText="1"/>
    </xf>
    <xf numFmtId="0" fontId="7" fillId="7" borderId="6" xfId="1" applyFont="1" applyFill="1" applyBorder="1" applyAlignment="1">
      <alignment vertical="top" wrapText="1"/>
    </xf>
    <xf numFmtId="4" fontId="7" fillId="7" borderId="6" xfId="1" applyNumberFormat="1" applyFont="1" applyFill="1" applyBorder="1" applyAlignment="1">
      <alignment vertical="top" wrapText="1"/>
    </xf>
    <xf numFmtId="4" fontId="7" fillId="8" borderId="6" xfId="1" applyNumberFormat="1" applyFont="1" applyFill="1" applyBorder="1" applyAlignment="1">
      <alignment vertical="top" wrapText="1"/>
    </xf>
    <xf numFmtId="0" fontId="8" fillId="7" borderId="6" xfId="1" applyFont="1" applyFill="1" applyBorder="1" applyAlignment="1">
      <alignment horizontal="left" vertical="top" wrapText="1"/>
    </xf>
    <xf numFmtId="0" fontId="8" fillId="7" borderId="6" xfId="1" applyFont="1" applyFill="1" applyBorder="1" applyAlignment="1">
      <alignment horizontal="center" vertical="top" wrapText="1"/>
    </xf>
    <xf numFmtId="0" fontId="8" fillId="7" borderId="6" xfId="1" applyFont="1" applyFill="1" applyBorder="1" applyAlignment="1">
      <alignment vertical="top" wrapText="1"/>
    </xf>
    <xf numFmtId="4" fontId="8" fillId="7" borderId="6" xfId="1" applyNumberFormat="1" applyFont="1" applyFill="1" applyBorder="1" applyAlignment="1" applyProtection="1">
      <alignment vertical="top" wrapText="1"/>
      <protection locked="0"/>
    </xf>
    <xf numFmtId="4" fontId="8" fillId="8" borderId="6" xfId="1" applyNumberFormat="1" applyFont="1" applyFill="1" applyBorder="1" applyAlignment="1">
      <alignment horizontal="right" vertical="top" wrapText="1"/>
    </xf>
    <xf numFmtId="0" fontId="7" fillId="6" borderId="6" xfId="1" applyFont="1" applyFill="1" applyBorder="1" applyAlignment="1">
      <alignment horizontal="left" vertical="top" wrapText="1"/>
    </xf>
    <xf numFmtId="0" fontId="7" fillId="6" borderId="6" xfId="1" applyFont="1" applyFill="1" applyBorder="1" applyAlignment="1">
      <alignment horizontal="center" vertical="top" wrapText="1"/>
    </xf>
    <xf numFmtId="0" fontId="7" fillId="6" borderId="6" xfId="1" applyFont="1" applyFill="1" applyBorder="1" applyAlignment="1">
      <alignment vertical="top" wrapText="1"/>
    </xf>
    <xf numFmtId="4" fontId="7" fillId="6" borderId="6" xfId="1" applyNumberFormat="1" applyFont="1" applyFill="1" applyBorder="1" applyAlignment="1">
      <alignment vertical="top" wrapText="1"/>
    </xf>
    <xf numFmtId="0" fontId="8" fillId="7" borderId="6" xfId="1" applyFont="1" applyFill="1" applyBorder="1"/>
    <xf numFmtId="0" fontId="8" fillId="7" borderId="7" xfId="1" applyFont="1" applyFill="1" applyBorder="1" applyAlignment="1">
      <alignment horizontal="center" vertical="top" wrapText="1"/>
    </xf>
    <xf numFmtId="0" fontId="8" fillId="7" borderId="7" xfId="1" applyFont="1" applyFill="1" applyBorder="1" applyAlignment="1">
      <alignment horizontal="left" vertical="top" wrapText="1"/>
    </xf>
    <xf numFmtId="0" fontId="8" fillId="7" borderId="7" xfId="1" applyFont="1" applyFill="1" applyBorder="1" applyAlignment="1">
      <alignment vertical="top" wrapText="1"/>
    </xf>
    <xf numFmtId="4" fontId="8" fillId="8" borderId="7" xfId="1" applyNumberFormat="1" applyFont="1" applyFill="1" applyBorder="1" applyAlignment="1">
      <alignment horizontal="right" vertical="top" wrapText="1"/>
    </xf>
    <xf numFmtId="0" fontId="6" fillId="5" borderId="4" xfId="1" applyFont="1" applyFill="1" applyBorder="1" applyAlignment="1">
      <alignment vertical="top" wrapText="1"/>
    </xf>
    <xf numFmtId="0" fontId="5" fillId="5" borderId="4" xfId="1" applyFont="1" applyFill="1" applyBorder="1" applyAlignment="1">
      <alignment vertical="top" wrapText="1"/>
    </xf>
    <xf numFmtId="4" fontId="5" fillId="5" borderId="4" xfId="1" applyNumberFormat="1" applyFont="1" applyFill="1" applyBorder="1" applyAlignment="1">
      <alignment vertical="top" wrapText="1"/>
    </xf>
    <xf numFmtId="0" fontId="1" fillId="2" borderId="0" xfId="1" applyFill="1" applyProtection="1">
      <protection locked="0"/>
    </xf>
    <xf numFmtId="0" fontId="1" fillId="2" borderId="0" xfId="1" applyFill="1"/>
    <xf numFmtId="0" fontId="1" fillId="0" borderId="0" xfId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2" borderId="0" xfId="2" applyFill="1"/>
    <xf numFmtId="0" fontId="9" fillId="0" borderId="0" xfId="2"/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11" xfId="0" applyFont="1" applyFill="1" applyBorder="1" applyAlignment="1">
      <alignment horizontal="left"/>
    </xf>
    <xf numFmtId="0" fontId="10" fillId="9" borderId="2" xfId="0" applyFont="1" applyFill="1" applyBorder="1" applyAlignment="1" applyProtection="1">
      <alignment horizontal="left"/>
      <protection locked="0"/>
    </xf>
    <xf numFmtId="0" fontId="11" fillId="9" borderId="0" xfId="0" applyFont="1" applyFill="1"/>
    <xf numFmtId="0" fontId="11" fillId="9" borderId="11" xfId="0" applyFont="1" applyFill="1" applyBorder="1"/>
    <xf numFmtId="0" fontId="12" fillId="8" borderId="2" xfId="0" applyFont="1" applyFill="1" applyBorder="1" applyAlignment="1">
      <alignment horizontal="left"/>
    </xf>
    <xf numFmtId="0" fontId="12" fillId="8" borderId="0" xfId="0" applyFont="1" applyFill="1"/>
    <xf numFmtId="0" fontId="13" fillId="8" borderId="0" xfId="0" applyFont="1" applyFill="1"/>
    <xf numFmtId="0" fontId="13" fillId="8" borderId="0" xfId="2" applyFont="1" applyFill="1"/>
    <xf numFmtId="4" fontId="12" fillId="8" borderId="0" xfId="0" applyNumberFormat="1" applyFont="1" applyFill="1"/>
    <xf numFmtId="4" fontId="12" fillId="8" borderId="0" xfId="0" applyNumberFormat="1" applyFont="1" applyFill="1" applyProtection="1">
      <protection locked="0"/>
    </xf>
    <xf numFmtId="0" fontId="9" fillId="8" borderId="11" xfId="2" applyFill="1" applyBorder="1"/>
    <xf numFmtId="0" fontId="12" fillId="8" borderId="2" xfId="1" applyFont="1" applyFill="1" applyBorder="1" applyAlignment="1">
      <alignment horizontal="left" indent="2"/>
    </xf>
    <xf numFmtId="4" fontId="12" fillId="8" borderId="12" xfId="0" applyNumberFormat="1" applyFont="1" applyFill="1" applyBorder="1"/>
    <xf numFmtId="0" fontId="14" fillId="5" borderId="2" xfId="0" applyFont="1" applyFill="1" applyBorder="1" applyAlignment="1">
      <alignment horizontal="left"/>
    </xf>
    <xf numFmtId="0" fontId="12" fillId="5" borderId="0" xfId="0" applyFont="1" applyFill="1"/>
    <xf numFmtId="0" fontId="13" fillId="5" borderId="0" xfId="0" applyFont="1" applyFill="1"/>
    <xf numFmtId="0" fontId="13" fillId="5" borderId="0" xfId="2" applyFont="1" applyFill="1"/>
    <xf numFmtId="4" fontId="14" fillId="5" borderId="13" xfId="0" applyNumberFormat="1" applyFont="1" applyFill="1" applyBorder="1"/>
    <xf numFmtId="4" fontId="12" fillId="5" borderId="0" xfId="0" applyNumberFormat="1" applyFont="1" applyFill="1" applyProtection="1">
      <protection locked="0"/>
    </xf>
    <xf numFmtId="0" fontId="9" fillId="5" borderId="11" xfId="2" applyFill="1" applyBorder="1"/>
    <xf numFmtId="0" fontId="14" fillId="9" borderId="2" xfId="0" applyFont="1" applyFill="1" applyBorder="1" applyProtection="1">
      <protection locked="0"/>
    </xf>
    <xf numFmtId="0" fontId="14" fillId="9" borderId="0" xfId="0" applyFont="1" applyFill="1" applyProtection="1">
      <protection locked="0"/>
    </xf>
    <xf numFmtId="0" fontId="14" fillId="9" borderId="11" xfId="0" applyFont="1" applyFill="1" applyBorder="1" applyProtection="1">
      <protection locked="0"/>
    </xf>
    <xf numFmtId="0" fontId="15" fillId="5" borderId="4" xfId="3" applyFont="1" applyFill="1" applyBorder="1" applyAlignment="1">
      <alignment horizontal="center" textRotation="90"/>
    </xf>
    <xf numFmtId="0" fontId="15" fillId="5" borderId="5" xfId="3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5" fillId="5" borderId="4" xfId="3" applyFont="1" applyFill="1" applyBorder="1" applyAlignment="1">
      <alignment horizontal="center" vertical="center"/>
    </xf>
    <xf numFmtId="0" fontId="15" fillId="5" borderId="5" xfId="3" applyFont="1" applyFill="1" applyBorder="1" applyAlignment="1">
      <alignment horizontal="center" vertical="center" wrapText="1"/>
    </xf>
    <xf numFmtId="0" fontId="15" fillId="5" borderId="7" xfId="3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center" vertical="center" wrapText="1"/>
    </xf>
    <xf numFmtId="0" fontId="15" fillId="5" borderId="7" xfId="3" applyFont="1" applyFill="1" applyBorder="1" applyAlignment="1">
      <alignment horizontal="center" vertical="center" wrapText="1"/>
    </xf>
    <xf numFmtId="0" fontId="17" fillId="11" borderId="5" xfId="1" applyFont="1" applyFill="1" applyBorder="1" applyAlignment="1">
      <alignment vertical="top"/>
    </xf>
    <xf numFmtId="0" fontId="2" fillId="11" borderId="5" xfId="1" applyFont="1" applyFill="1" applyBorder="1" applyAlignment="1">
      <alignment horizontal="center" vertical="top"/>
    </xf>
    <xf numFmtId="0" fontId="2" fillId="11" borderId="5" xfId="1" applyFont="1" applyFill="1" applyBorder="1" applyAlignment="1">
      <alignment vertical="top"/>
    </xf>
    <xf numFmtId="165" fontId="2" fillId="11" borderId="5" xfId="4" applyNumberFormat="1" applyFont="1" applyFill="1" applyBorder="1" applyAlignment="1" applyProtection="1">
      <alignment vertical="top"/>
      <protection hidden="1"/>
    </xf>
    <xf numFmtId="165" fontId="2" fillId="11" borderId="5" xfId="4" applyNumberFormat="1" applyFont="1" applyFill="1" applyBorder="1" applyAlignment="1" applyProtection="1">
      <alignment horizontal="right" vertical="top"/>
      <protection hidden="1"/>
    </xf>
    <xf numFmtId="0" fontId="17" fillId="12" borderId="6" xfId="1" applyFont="1" applyFill="1" applyBorder="1"/>
    <xf numFmtId="0" fontId="2" fillId="12" borderId="6" xfId="1" applyFont="1" applyFill="1" applyBorder="1" applyAlignment="1">
      <alignment horizontal="center"/>
    </xf>
    <xf numFmtId="0" fontId="2" fillId="12" borderId="6" xfId="1" applyFont="1" applyFill="1" applyBorder="1" applyAlignment="1">
      <alignment horizontal="center" vertical="top"/>
    </xf>
    <xf numFmtId="0" fontId="2" fillId="12" borderId="6" xfId="0" applyFont="1" applyFill="1" applyBorder="1"/>
    <xf numFmtId="165" fontId="2" fillId="12" borderId="6" xfId="4" applyNumberFormat="1" applyFont="1" applyFill="1" applyBorder="1" applyAlignment="1" applyProtection="1">
      <alignment vertical="top"/>
      <protection hidden="1"/>
    </xf>
    <xf numFmtId="165" fontId="2" fillId="12" borderId="6" xfId="4" applyNumberFormat="1" applyFont="1" applyFill="1" applyBorder="1" applyAlignment="1" applyProtection="1">
      <alignment horizontal="right" vertical="top"/>
      <protection hidden="1"/>
    </xf>
    <xf numFmtId="0" fontId="17" fillId="13" borderId="6" xfId="1" applyFont="1" applyFill="1" applyBorder="1" applyAlignment="1">
      <alignment vertical="top"/>
    </xf>
    <xf numFmtId="0" fontId="2" fillId="13" borderId="6" xfId="1" applyFont="1" applyFill="1" applyBorder="1" applyAlignment="1">
      <alignment horizontal="center" vertical="top"/>
    </xf>
    <xf numFmtId="0" fontId="2" fillId="13" borderId="6" xfId="0" applyFont="1" applyFill="1" applyBorder="1" applyAlignment="1">
      <alignment vertical="top"/>
    </xf>
    <xf numFmtId="165" fontId="2" fillId="13" borderId="6" xfId="4" applyNumberFormat="1" applyFont="1" applyFill="1" applyBorder="1" applyAlignment="1" applyProtection="1">
      <alignment vertical="top"/>
      <protection hidden="1"/>
    </xf>
    <xf numFmtId="165" fontId="2" fillId="13" borderId="6" xfId="4" applyNumberFormat="1" applyFont="1" applyFill="1" applyBorder="1" applyAlignment="1" applyProtection="1">
      <alignment horizontal="right" vertical="top"/>
      <protection hidden="1"/>
    </xf>
    <xf numFmtId="0" fontId="17" fillId="2" borderId="6" xfId="1" applyFont="1" applyFill="1" applyBorder="1" applyAlignment="1">
      <alignment vertical="top"/>
    </xf>
    <xf numFmtId="0" fontId="2" fillId="2" borderId="6" xfId="1" applyFont="1" applyFill="1" applyBorder="1" applyAlignment="1">
      <alignment horizontal="center" vertical="top"/>
    </xf>
    <xf numFmtId="0" fontId="2" fillId="2" borderId="6" xfId="0" applyFont="1" applyFill="1" applyBorder="1" applyAlignment="1">
      <alignment vertical="top"/>
    </xf>
    <xf numFmtId="165" fontId="2" fillId="2" borderId="6" xfId="4" applyNumberFormat="1" applyFont="1" applyFill="1" applyBorder="1" applyAlignment="1" applyProtection="1">
      <alignment vertical="top"/>
      <protection locked="0"/>
    </xf>
    <xf numFmtId="165" fontId="2" fillId="8" borderId="6" xfId="4" applyNumberFormat="1" applyFont="1" applyFill="1" applyBorder="1" applyAlignment="1" applyProtection="1">
      <alignment horizontal="right" vertical="top"/>
      <protection hidden="1"/>
    </xf>
    <xf numFmtId="0" fontId="18" fillId="2" borderId="6" xfId="1" applyFont="1" applyFill="1" applyBorder="1" applyAlignment="1">
      <alignment vertical="top"/>
    </xf>
    <xf numFmtId="0" fontId="19" fillId="2" borderId="6" xfId="1" applyFont="1" applyFill="1" applyBorder="1" applyAlignment="1">
      <alignment horizontal="center" vertical="top"/>
    </xf>
    <xf numFmtId="0" fontId="19" fillId="2" borderId="6" xfId="1" applyFont="1" applyFill="1" applyBorder="1" applyAlignment="1">
      <alignment vertical="top"/>
    </xf>
    <xf numFmtId="165" fontId="19" fillId="2" borderId="6" xfId="4" applyNumberFormat="1" applyFont="1" applyFill="1" applyBorder="1" applyAlignment="1" applyProtection="1">
      <alignment vertical="top"/>
      <protection locked="0"/>
    </xf>
    <xf numFmtId="165" fontId="19" fillId="8" borderId="6" xfId="4" applyNumberFormat="1" applyFont="1" applyFill="1" applyBorder="1" applyAlignment="1" applyProtection="1">
      <alignment horizontal="right" vertical="top"/>
      <protection locked="0"/>
    </xf>
    <xf numFmtId="0" fontId="19" fillId="2" borderId="6" xfId="0" applyFont="1" applyFill="1" applyBorder="1" applyAlignment="1">
      <alignment vertical="top"/>
    </xf>
    <xf numFmtId="0" fontId="19" fillId="2" borderId="6" xfId="0" applyFont="1" applyFill="1" applyBorder="1" applyAlignment="1" applyProtection="1">
      <alignment vertical="top"/>
      <protection locked="0"/>
    </xf>
    <xf numFmtId="165" fontId="2" fillId="13" borderId="6" xfId="4" applyNumberFormat="1" applyFont="1" applyFill="1" applyBorder="1" applyAlignment="1" applyProtection="1">
      <alignment vertical="top"/>
      <protection locked="0"/>
    </xf>
    <xf numFmtId="0" fontId="19" fillId="2" borderId="6" xfId="0" applyFont="1" applyFill="1" applyBorder="1" applyAlignment="1">
      <alignment vertical="top" wrapText="1"/>
    </xf>
    <xf numFmtId="0" fontId="2" fillId="2" borderId="6" xfId="1" applyFont="1" applyFill="1" applyBorder="1" applyAlignment="1">
      <alignment vertical="top"/>
    </xf>
    <xf numFmtId="0" fontId="18" fillId="2" borderId="6" xfId="1" applyFont="1" applyFill="1" applyBorder="1"/>
    <xf numFmtId="0" fontId="19" fillId="2" borderId="6" xfId="0" applyFont="1" applyFill="1" applyBorder="1"/>
    <xf numFmtId="0" fontId="18" fillId="2" borderId="14" xfId="1" applyFont="1" applyFill="1" applyBorder="1" applyAlignment="1">
      <alignment vertical="top"/>
    </xf>
    <xf numFmtId="0" fontId="19" fillId="2" borderId="14" xfId="1" applyFont="1" applyFill="1" applyBorder="1" applyAlignment="1">
      <alignment horizontal="center" vertical="top"/>
    </xf>
    <xf numFmtId="0" fontId="19" fillId="2" borderId="14" xfId="0" applyFont="1" applyFill="1" applyBorder="1" applyAlignment="1">
      <alignment vertical="top"/>
    </xf>
    <xf numFmtId="165" fontId="19" fillId="2" borderId="14" xfId="4" applyNumberFormat="1" applyFont="1" applyFill="1" applyBorder="1" applyAlignment="1" applyProtection="1">
      <alignment vertical="top"/>
      <protection locked="0"/>
    </xf>
    <xf numFmtId="165" fontId="19" fillId="8" borderId="14" xfId="4" applyNumberFormat="1" applyFont="1" applyFill="1" applyBorder="1" applyAlignment="1" applyProtection="1">
      <alignment horizontal="right" vertical="top"/>
      <protection locked="0"/>
    </xf>
    <xf numFmtId="165" fontId="2" fillId="12" borderId="6" xfId="4" applyNumberFormat="1" applyFont="1" applyFill="1" applyBorder="1" applyAlignment="1" applyProtection="1">
      <alignment vertical="top"/>
      <protection locked="0"/>
    </xf>
    <xf numFmtId="0" fontId="17" fillId="2" borderId="6" xfId="1" applyFont="1" applyFill="1" applyBorder="1"/>
    <xf numFmtId="0" fontId="2" fillId="2" borderId="6" xfId="0" applyFont="1" applyFill="1" applyBorder="1"/>
    <xf numFmtId="165" fontId="2" fillId="8" borderId="6" xfId="4" applyNumberFormat="1" applyFont="1" applyFill="1" applyBorder="1" applyAlignment="1" applyProtection="1">
      <alignment horizontal="right" vertical="top"/>
    </xf>
    <xf numFmtId="0" fontId="18" fillId="2" borderId="14" xfId="1" applyFont="1" applyFill="1" applyBorder="1"/>
    <xf numFmtId="0" fontId="19" fillId="2" borderId="14" xfId="0" applyFont="1" applyFill="1" applyBorder="1"/>
    <xf numFmtId="0" fontId="19" fillId="2" borderId="6" xfId="0" applyFont="1" applyFill="1" applyBorder="1" applyAlignment="1">
      <alignment wrapText="1"/>
    </xf>
    <xf numFmtId="0" fontId="19" fillId="2" borderId="6" xfId="1" applyFont="1" applyFill="1" applyBorder="1" applyAlignment="1">
      <alignment vertical="top" wrapText="1"/>
    </xf>
    <xf numFmtId="0" fontId="19" fillId="2" borderId="14" xfId="1" applyFont="1" applyFill="1" applyBorder="1" applyAlignment="1">
      <alignment vertical="top"/>
    </xf>
    <xf numFmtId="0" fontId="18" fillId="2" borderId="6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18" fillId="2" borderId="6" xfId="1" applyFont="1" applyFill="1" applyBorder="1" applyAlignment="1" applyProtection="1">
      <alignment vertical="top"/>
      <protection locked="0"/>
    </xf>
    <xf numFmtId="0" fontId="19" fillId="2" borderId="6" xfId="1" applyFont="1" applyFill="1" applyBorder="1" applyAlignment="1" applyProtection="1">
      <alignment horizontal="center" vertical="top"/>
      <protection locked="0"/>
    </xf>
    <xf numFmtId="0" fontId="19" fillId="2" borderId="6" xfId="0" applyFont="1" applyFill="1" applyBorder="1" applyAlignment="1" applyProtection="1">
      <alignment vertical="top" wrapText="1"/>
      <protection locked="0"/>
    </xf>
    <xf numFmtId="165" fontId="2" fillId="8" borderId="6" xfId="4" applyNumberFormat="1" applyFont="1" applyFill="1" applyBorder="1" applyAlignment="1" applyProtection="1">
      <alignment horizontal="right" vertical="top"/>
      <protection locked="0"/>
    </xf>
    <xf numFmtId="0" fontId="17" fillId="2" borderId="14" xfId="1" applyFont="1" applyFill="1" applyBorder="1"/>
    <xf numFmtId="0" fontId="2" fillId="2" borderId="14" xfId="1" applyFont="1" applyFill="1" applyBorder="1" applyAlignment="1">
      <alignment horizontal="center" vertical="top"/>
    </xf>
    <xf numFmtId="0" fontId="2" fillId="2" borderId="14" xfId="0" applyFont="1" applyFill="1" applyBorder="1" applyAlignment="1">
      <alignment vertical="top" wrapText="1"/>
    </xf>
    <xf numFmtId="165" fontId="2" fillId="2" borderId="14" xfId="4" applyNumberFormat="1" applyFont="1" applyFill="1" applyBorder="1" applyAlignment="1" applyProtection="1">
      <alignment vertical="top"/>
      <protection locked="0"/>
    </xf>
    <xf numFmtId="165" fontId="2" fillId="8" borderId="14" xfId="4" applyNumberFormat="1" applyFont="1" applyFill="1" applyBorder="1" applyAlignment="1" applyProtection="1">
      <alignment horizontal="right" vertical="top"/>
      <protection hidden="1"/>
    </xf>
    <xf numFmtId="0" fontId="17" fillId="2" borderId="14" xfId="1" applyFont="1" applyFill="1" applyBorder="1" applyAlignment="1">
      <alignment vertical="top"/>
    </xf>
    <xf numFmtId="0" fontId="2" fillId="2" borderId="14" xfId="1" applyFont="1" applyFill="1" applyBorder="1" applyAlignment="1">
      <alignment vertical="top"/>
    </xf>
    <xf numFmtId="165" fontId="2" fillId="8" borderId="14" xfId="4" applyNumberFormat="1" applyFont="1" applyFill="1" applyBorder="1" applyAlignment="1" applyProtection="1">
      <alignment horizontal="right" vertical="top"/>
    </xf>
    <xf numFmtId="0" fontId="19" fillId="2" borderId="14" xfId="0" applyFont="1" applyFill="1" applyBorder="1" applyAlignment="1">
      <alignment vertical="top" wrapText="1"/>
    </xf>
    <xf numFmtId="0" fontId="18" fillId="2" borderId="14" xfId="0" applyFont="1" applyFill="1" applyBorder="1" applyProtection="1">
      <protection locked="0"/>
    </xf>
    <xf numFmtId="0" fontId="20" fillId="2" borderId="0" xfId="2" applyFont="1" applyFill="1"/>
    <xf numFmtId="0" fontId="20" fillId="0" borderId="0" xfId="2" applyFont="1"/>
    <xf numFmtId="165" fontId="2" fillId="2" borderId="6" xfId="4" applyNumberFormat="1" applyFont="1" applyFill="1" applyBorder="1" applyAlignment="1" applyProtection="1">
      <alignment vertical="top"/>
      <protection hidden="1"/>
    </xf>
    <xf numFmtId="0" fontId="2" fillId="2" borderId="14" xfId="0" applyFont="1" applyFill="1" applyBorder="1" applyAlignment="1">
      <alignment vertical="top"/>
    </xf>
    <xf numFmtId="165" fontId="2" fillId="2" borderId="14" xfId="4" applyNumberFormat="1" applyFont="1" applyFill="1" applyBorder="1" applyAlignment="1" applyProtection="1">
      <alignment vertical="top"/>
      <protection hidden="1"/>
    </xf>
    <xf numFmtId="165" fontId="2" fillId="2" borderId="6" xfId="4" applyNumberFormat="1" applyFont="1" applyFill="1" applyBorder="1" applyAlignment="1" applyProtection="1">
      <alignment vertical="top"/>
    </xf>
    <xf numFmtId="0" fontId="19" fillId="2" borderId="14" xfId="0" applyFont="1" applyFill="1" applyBorder="1" applyAlignment="1">
      <alignment wrapText="1"/>
    </xf>
  </cellXfs>
  <cellStyles count="5">
    <cellStyle name="Millares 2" xfId="4" xr:uid="{B665BCDC-8E30-4444-8D23-DC6C2625F689}"/>
    <cellStyle name="Normal" xfId="0" builtinId="0"/>
    <cellStyle name="Normal 2" xfId="1" xr:uid="{0AF86B83-68CB-473B-8D72-73E8D915F858}"/>
    <cellStyle name="Normal 2 2" xfId="3" xr:uid="{0A2E9585-69F4-46D8-A3AD-909498F86C29}"/>
    <cellStyle name="Normal 3" xfId="2" xr:uid="{5812A7C4-D930-427B-82A4-CA4BEF674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7</xdr:row>
      <xdr:rowOff>0</xdr:rowOff>
    </xdr:from>
    <xdr:to>
      <xdr:col>4</xdr:col>
      <xdr:colOff>152400</xdr:colOff>
      <xdr:row>7</xdr:row>
      <xdr:rowOff>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932AE2D0-7B65-451F-BD4B-052E9283C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20015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4</xdr:row>
      <xdr:rowOff>57323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EF92DA-6C9D-48B7-B68F-A0E1C8FE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6A6ABE6-8B82-47F0-B335-6BA07375BBD0}"/>
            </a:ext>
          </a:extLst>
        </xdr:cNvPr>
        <xdr:cNvSpPr txBox="1">
          <a:spLocks noChangeArrowheads="1"/>
        </xdr:cNvSpPr>
      </xdr:nvSpPr>
      <xdr:spPr bwMode="auto">
        <a:xfrm>
          <a:off x="198628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C407C2B-CFCD-4BDC-AA81-4D8B3E82D905}"/>
            </a:ext>
          </a:extLst>
        </xdr:cNvPr>
        <xdr:cNvSpPr txBox="1">
          <a:spLocks noChangeArrowheads="1"/>
        </xdr:cNvSpPr>
      </xdr:nvSpPr>
      <xdr:spPr bwMode="auto">
        <a:xfrm>
          <a:off x="198437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8E8194ED-8E81-4EBC-B3B0-CA074A92B2FC}"/>
            </a:ext>
          </a:extLst>
        </xdr:cNvPr>
        <xdr:cNvSpPr txBox="1">
          <a:spLocks noChangeArrowheads="1"/>
        </xdr:cNvSpPr>
      </xdr:nvSpPr>
      <xdr:spPr bwMode="auto">
        <a:xfrm>
          <a:off x="198628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CC61B58-EC02-4C99-A7ED-BE74FF282416}"/>
            </a:ext>
          </a:extLst>
        </xdr:cNvPr>
        <xdr:cNvSpPr txBox="1">
          <a:spLocks noChangeArrowheads="1"/>
        </xdr:cNvSpPr>
      </xdr:nvSpPr>
      <xdr:spPr bwMode="auto">
        <a:xfrm>
          <a:off x="198437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E6FC52AE-05E3-42CE-8D54-80FC87F02FC5}"/>
            </a:ext>
          </a:extLst>
        </xdr:cNvPr>
        <xdr:cNvSpPr txBox="1">
          <a:spLocks noChangeArrowheads="1"/>
        </xdr:cNvSpPr>
      </xdr:nvSpPr>
      <xdr:spPr bwMode="auto">
        <a:xfrm>
          <a:off x="198628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81D5886F-D8DE-4886-A61C-1D437789C30A}"/>
            </a:ext>
          </a:extLst>
        </xdr:cNvPr>
        <xdr:cNvSpPr txBox="1">
          <a:spLocks noChangeArrowheads="1"/>
        </xdr:cNvSpPr>
      </xdr:nvSpPr>
      <xdr:spPr bwMode="auto">
        <a:xfrm>
          <a:off x="198437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564809E1-871A-44D9-9C9C-06B95707354D}"/>
            </a:ext>
          </a:extLst>
        </xdr:cNvPr>
        <xdr:cNvSpPr txBox="1">
          <a:spLocks noChangeArrowheads="1"/>
        </xdr:cNvSpPr>
      </xdr:nvSpPr>
      <xdr:spPr bwMode="auto">
        <a:xfrm>
          <a:off x="198628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EA09C8C9-3944-40FA-A951-C52809CB0F2E}"/>
            </a:ext>
          </a:extLst>
        </xdr:cNvPr>
        <xdr:cNvSpPr txBox="1">
          <a:spLocks noChangeArrowheads="1"/>
        </xdr:cNvSpPr>
      </xdr:nvSpPr>
      <xdr:spPr bwMode="auto">
        <a:xfrm>
          <a:off x="198437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FE52ED9D-DEC5-4A2C-8B7E-4FE84EE17FFE}"/>
            </a:ext>
          </a:extLst>
        </xdr:cNvPr>
        <xdr:cNvSpPr txBox="1">
          <a:spLocks noChangeArrowheads="1"/>
        </xdr:cNvSpPr>
      </xdr:nvSpPr>
      <xdr:spPr bwMode="auto">
        <a:xfrm>
          <a:off x="198628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78F664D4-F30B-477D-8F2C-27D695C293BD}"/>
            </a:ext>
          </a:extLst>
        </xdr:cNvPr>
        <xdr:cNvSpPr txBox="1">
          <a:spLocks noChangeArrowheads="1"/>
        </xdr:cNvSpPr>
      </xdr:nvSpPr>
      <xdr:spPr bwMode="auto">
        <a:xfrm>
          <a:off x="198437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9A2D5C10-58FD-4C13-8166-2C5805C809EC}"/>
            </a:ext>
          </a:extLst>
        </xdr:cNvPr>
        <xdr:cNvSpPr txBox="1">
          <a:spLocks noChangeArrowheads="1"/>
        </xdr:cNvSpPr>
      </xdr:nvSpPr>
      <xdr:spPr bwMode="auto">
        <a:xfrm>
          <a:off x="198628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CBC1D5EC-A24D-402C-97A0-EBC88EDD2505}"/>
            </a:ext>
          </a:extLst>
        </xdr:cNvPr>
        <xdr:cNvSpPr txBox="1">
          <a:spLocks noChangeArrowheads="1"/>
        </xdr:cNvSpPr>
      </xdr:nvSpPr>
      <xdr:spPr bwMode="auto">
        <a:xfrm>
          <a:off x="198437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5475AA70-C92D-4822-B18E-64F37556C559}"/>
            </a:ext>
          </a:extLst>
        </xdr:cNvPr>
        <xdr:cNvSpPr txBox="1">
          <a:spLocks noChangeArrowheads="1"/>
        </xdr:cNvSpPr>
      </xdr:nvSpPr>
      <xdr:spPr bwMode="auto">
        <a:xfrm>
          <a:off x="198628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9D36A228-B909-470F-BD73-9A2ECCF54BC9}"/>
            </a:ext>
          </a:extLst>
        </xdr:cNvPr>
        <xdr:cNvSpPr txBox="1">
          <a:spLocks noChangeArrowheads="1"/>
        </xdr:cNvSpPr>
      </xdr:nvSpPr>
      <xdr:spPr bwMode="auto">
        <a:xfrm>
          <a:off x="198437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9B936901-FEF0-4F69-9E8B-87B61F9FF818}"/>
            </a:ext>
          </a:extLst>
        </xdr:cNvPr>
        <xdr:cNvSpPr txBox="1">
          <a:spLocks noChangeArrowheads="1"/>
        </xdr:cNvSpPr>
      </xdr:nvSpPr>
      <xdr:spPr bwMode="auto">
        <a:xfrm>
          <a:off x="198628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6C958963-BA5D-4DB7-B3E5-D2C0F4F21265}"/>
            </a:ext>
          </a:extLst>
        </xdr:cNvPr>
        <xdr:cNvSpPr txBox="1">
          <a:spLocks noChangeArrowheads="1"/>
        </xdr:cNvSpPr>
      </xdr:nvSpPr>
      <xdr:spPr bwMode="auto">
        <a:xfrm>
          <a:off x="198437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266700</xdr:colOff>
      <xdr:row>4</xdr:row>
      <xdr:rowOff>114473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4B537101-8CA0-406B-8444-F70620554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F3F44472-5816-4757-9B35-6750C6F7EE95}"/>
            </a:ext>
          </a:extLst>
        </xdr:cNvPr>
        <xdr:cNvSpPr txBox="1">
          <a:spLocks noChangeArrowheads="1"/>
        </xdr:cNvSpPr>
      </xdr:nvSpPr>
      <xdr:spPr bwMode="auto">
        <a:xfrm>
          <a:off x="1748155" y="23688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D8036ACB-B85B-4EAC-989F-2CD14B44873F}"/>
            </a:ext>
          </a:extLst>
        </xdr:cNvPr>
        <xdr:cNvSpPr txBox="1">
          <a:spLocks noChangeArrowheads="1"/>
        </xdr:cNvSpPr>
      </xdr:nvSpPr>
      <xdr:spPr bwMode="auto">
        <a:xfrm>
          <a:off x="1746250" y="34049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501A2A22-3ED2-4393-88D0-BF90AD6376B9}"/>
            </a:ext>
          </a:extLst>
        </xdr:cNvPr>
        <xdr:cNvSpPr txBox="1">
          <a:spLocks noChangeArrowheads="1"/>
        </xdr:cNvSpPr>
      </xdr:nvSpPr>
      <xdr:spPr bwMode="auto">
        <a:xfrm>
          <a:off x="1748155" y="23688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2EF02FC7-338E-4EB0-B70F-BAC58E10DF36}"/>
            </a:ext>
          </a:extLst>
        </xdr:cNvPr>
        <xdr:cNvSpPr txBox="1">
          <a:spLocks noChangeArrowheads="1"/>
        </xdr:cNvSpPr>
      </xdr:nvSpPr>
      <xdr:spPr bwMode="auto">
        <a:xfrm>
          <a:off x="1746250" y="34049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ADD9DBC-499B-46A3-9B56-4711E66CBF31}"/>
            </a:ext>
          </a:extLst>
        </xdr:cNvPr>
        <xdr:cNvSpPr txBox="1">
          <a:spLocks noChangeArrowheads="1"/>
        </xdr:cNvSpPr>
      </xdr:nvSpPr>
      <xdr:spPr bwMode="auto">
        <a:xfrm>
          <a:off x="1748155" y="23688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336831FD-1B84-48C5-B47A-63739344FE0F}"/>
            </a:ext>
          </a:extLst>
        </xdr:cNvPr>
        <xdr:cNvSpPr txBox="1">
          <a:spLocks noChangeArrowheads="1"/>
        </xdr:cNvSpPr>
      </xdr:nvSpPr>
      <xdr:spPr bwMode="auto">
        <a:xfrm>
          <a:off x="1746250" y="34049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BE3CBFEA-D072-43D4-84D9-57B3A5F463C1}"/>
            </a:ext>
          </a:extLst>
        </xdr:cNvPr>
        <xdr:cNvSpPr txBox="1">
          <a:spLocks noChangeArrowheads="1"/>
        </xdr:cNvSpPr>
      </xdr:nvSpPr>
      <xdr:spPr bwMode="auto">
        <a:xfrm>
          <a:off x="1748155" y="23688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8FA3E88F-8331-4F8E-9A85-3C8B0F29ADF3}"/>
            </a:ext>
          </a:extLst>
        </xdr:cNvPr>
        <xdr:cNvSpPr txBox="1">
          <a:spLocks noChangeArrowheads="1"/>
        </xdr:cNvSpPr>
      </xdr:nvSpPr>
      <xdr:spPr bwMode="auto">
        <a:xfrm>
          <a:off x="1746250" y="34049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262E64AD-857D-49EE-A8CB-F1915D712662}"/>
            </a:ext>
          </a:extLst>
        </xdr:cNvPr>
        <xdr:cNvSpPr txBox="1">
          <a:spLocks noChangeArrowheads="1"/>
        </xdr:cNvSpPr>
      </xdr:nvSpPr>
      <xdr:spPr bwMode="auto">
        <a:xfrm>
          <a:off x="1748155" y="24660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D9F29749-434C-4742-B860-64728D6767CD}"/>
            </a:ext>
          </a:extLst>
        </xdr:cNvPr>
        <xdr:cNvSpPr txBox="1">
          <a:spLocks noChangeArrowheads="1"/>
        </xdr:cNvSpPr>
      </xdr:nvSpPr>
      <xdr:spPr bwMode="auto">
        <a:xfrm>
          <a:off x="1746250" y="366407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F2AB1F9F-A0B7-4609-991E-B5283C45E623}"/>
            </a:ext>
          </a:extLst>
        </xdr:cNvPr>
        <xdr:cNvSpPr txBox="1">
          <a:spLocks noChangeArrowheads="1"/>
        </xdr:cNvSpPr>
      </xdr:nvSpPr>
      <xdr:spPr bwMode="auto">
        <a:xfrm>
          <a:off x="1748155" y="24660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B1E0A949-9ECF-4F54-A380-5E98AB999904}"/>
            </a:ext>
          </a:extLst>
        </xdr:cNvPr>
        <xdr:cNvSpPr txBox="1">
          <a:spLocks noChangeArrowheads="1"/>
        </xdr:cNvSpPr>
      </xdr:nvSpPr>
      <xdr:spPr bwMode="auto">
        <a:xfrm>
          <a:off x="1746250" y="366407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97E40719-FD2F-46BC-8E10-8ACBA8776D65}"/>
            </a:ext>
          </a:extLst>
        </xdr:cNvPr>
        <xdr:cNvSpPr txBox="1">
          <a:spLocks noChangeArrowheads="1"/>
        </xdr:cNvSpPr>
      </xdr:nvSpPr>
      <xdr:spPr bwMode="auto">
        <a:xfrm>
          <a:off x="1748155" y="24660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D4E841F6-7691-47A0-9B12-8CC488848014}"/>
            </a:ext>
          </a:extLst>
        </xdr:cNvPr>
        <xdr:cNvSpPr txBox="1">
          <a:spLocks noChangeArrowheads="1"/>
        </xdr:cNvSpPr>
      </xdr:nvSpPr>
      <xdr:spPr bwMode="auto">
        <a:xfrm>
          <a:off x="1746250" y="366407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3C388423-AC06-4400-B24C-0EF9C4646C7C}"/>
            </a:ext>
          </a:extLst>
        </xdr:cNvPr>
        <xdr:cNvSpPr txBox="1">
          <a:spLocks noChangeArrowheads="1"/>
        </xdr:cNvSpPr>
      </xdr:nvSpPr>
      <xdr:spPr bwMode="auto">
        <a:xfrm>
          <a:off x="1748155" y="24660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23056678-2FDF-4874-B091-BD9E4CC1F4B7}"/>
            </a:ext>
          </a:extLst>
        </xdr:cNvPr>
        <xdr:cNvSpPr txBox="1">
          <a:spLocks noChangeArrowheads="1"/>
        </xdr:cNvSpPr>
      </xdr:nvSpPr>
      <xdr:spPr bwMode="auto">
        <a:xfrm>
          <a:off x="1746250" y="366407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5</xdr:col>
      <xdr:colOff>104774</xdr:colOff>
      <xdr:row>4</xdr:row>
      <xdr:rowOff>104948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5294190-DB7C-43BE-989D-9890E79A1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0"/>
          <a:ext cx="1812131" cy="8669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A%20Est&#225;ndar-%202022%20Hospital%20Prov.%20Ricardo%20Limardo-%20V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"/>
      <sheetName val="Sheet1"/>
      <sheetName val="PPNE2.1"/>
      <sheetName val="PPNE3"/>
      <sheetName val="PPNE4"/>
      <sheetName val="PPNE5"/>
      <sheetName val="Insumos"/>
    </sheetNames>
    <sheetDataSet>
      <sheetData sheetId="0">
        <row r="2">
          <cell r="B2" t="str">
            <v>Servicio Nacional de Salud</v>
          </cell>
        </row>
        <row r="3">
          <cell r="B3" t="str">
            <v>Dirección de Planificación y Desarrollo</v>
          </cell>
        </row>
        <row r="5">
          <cell r="C5">
            <v>2022</v>
          </cell>
        </row>
        <row r="6">
          <cell r="B6" t="str">
            <v>Norcentral</v>
          </cell>
        </row>
        <row r="7">
          <cell r="B7" t="str">
            <v>HOSPITAL PROVINCIAL RICARDO LIMARDO</v>
          </cell>
        </row>
      </sheetData>
      <sheetData sheetId="1"/>
      <sheetData sheetId="2"/>
      <sheetData sheetId="3"/>
      <sheetData sheetId="4">
        <row r="11">
          <cell r="F11">
            <v>3975000</v>
          </cell>
        </row>
        <row r="15">
          <cell r="F15">
            <v>251280027.47999999</v>
          </cell>
        </row>
        <row r="16">
          <cell r="F16">
            <v>29600000</v>
          </cell>
        </row>
        <row r="22">
          <cell r="F22">
            <v>162815630.04000002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743C-8F96-4BF1-B51F-7ED179083264}">
  <dimension ref="A1:AX173"/>
  <sheetViews>
    <sheetView tabSelected="1" workbookViewId="0">
      <selection activeCell="A3" sqref="A3:G3"/>
    </sheetView>
  </sheetViews>
  <sheetFormatPr baseColWidth="10" defaultColWidth="11.42578125" defaultRowHeight="15" x14ac:dyDescent="0.25"/>
  <cols>
    <col min="1" max="1" width="5.85546875" style="48" customWidth="1"/>
    <col min="2" max="2" width="5.7109375" style="48" customWidth="1"/>
    <col min="3" max="3" width="5.5703125" style="48" customWidth="1"/>
    <col min="4" max="4" width="5.7109375" style="48" customWidth="1"/>
    <col min="5" max="5" width="46.42578125" style="48" customWidth="1"/>
    <col min="6" max="6" width="13.7109375" style="48" customWidth="1"/>
    <col min="7" max="7" width="11.42578125" style="48"/>
    <col min="8" max="50" width="11.42578125" style="3"/>
  </cols>
  <sheetData>
    <row r="1" spans="1:7" x14ac:dyDescent="0.25">
      <c r="A1" s="1">
        <f>+[1]PPNE1!B1</f>
        <v>0</v>
      </c>
      <c r="B1" s="2"/>
      <c r="C1" s="2"/>
      <c r="D1" s="2"/>
      <c r="E1" s="2"/>
      <c r="F1" s="2"/>
      <c r="G1" s="2"/>
    </row>
    <row r="2" spans="1:7" ht="15.75" x14ac:dyDescent="0.25">
      <c r="A2" s="4" t="str">
        <f>+[1]PPNE1!B2</f>
        <v>Servicio Nacional de Salud</v>
      </c>
      <c r="B2" s="5"/>
      <c r="C2" s="5"/>
      <c r="D2" s="5"/>
      <c r="E2" s="5"/>
      <c r="F2" s="5"/>
      <c r="G2" s="5"/>
    </row>
    <row r="3" spans="1:7" x14ac:dyDescent="0.25">
      <c r="A3" s="6" t="str">
        <f>+[1]PPNE1!B3</f>
        <v>Dirección de Planificación y Desarrollo</v>
      </c>
      <c r="B3" s="7"/>
      <c r="C3" s="7"/>
      <c r="D3" s="7"/>
      <c r="E3" s="7"/>
      <c r="F3" s="7"/>
      <c r="G3" s="7"/>
    </row>
    <row r="4" spans="1:7" x14ac:dyDescent="0.25">
      <c r="A4" s="8" t="s">
        <v>0</v>
      </c>
      <c r="B4" s="9"/>
      <c r="C4" s="9"/>
      <c r="D4" s="9"/>
      <c r="E4" s="9"/>
      <c r="F4" s="9"/>
      <c r="G4" s="9"/>
    </row>
    <row r="5" spans="1:7" x14ac:dyDescent="0.25">
      <c r="A5" s="8">
        <f>+[1]PPNE1!C5</f>
        <v>2022</v>
      </c>
      <c r="B5" s="9"/>
      <c r="C5" s="9"/>
      <c r="D5" s="9"/>
      <c r="E5" s="9"/>
      <c r="F5" s="9"/>
      <c r="G5" s="9"/>
    </row>
    <row r="6" spans="1:7" x14ac:dyDescent="0.25">
      <c r="A6" s="10" t="s">
        <v>1</v>
      </c>
      <c r="B6" s="11"/>
      <c r="C6" s="11"/>
      <c r="D6" s="11"/>
      <c r="E6" s="12" t="str">
        <f>+[1]PPNE1!B6</f>
        <v>Norcentral</v>
      </c>
      <c r="F6" s="12"/>
      <c r="G6" s="12"/>
    </row>
    <row r="7" spans="1:7" x14ac:dyDescent="0.25">
      <c r="A7" s="13" t="s">
        <v>2</v>
      </c>
      <c r="B7" s="14"/>
      <c r="C7" s="14"/>
      <c r="D7" s="15"/>
      <c r="E7" s="16" t="str">
        <f>+[1]PPNE1!B7</f>
        <v>HOSPITAL PROVINCIAL RICARDO LIMARDO</v>
      </c>
      <c r="F7" s="16"/>
      <c r="G7" s="16"/>
    </row>
    <row r="8" spans="1:7" ht="48" customHeight="1" x14ac:dyDescent="0.25">
      <c r="A8" s="17" t="s">
        <v>3</v>
      </c>
      <c r="B8" s="17" t="s">
        <v>4</v>
      </c>
      <c r="C8" s="17" t="s">
        <v>5</v>
      </c>
      <c r="D8" s="17" t="s">
        <v>6</v>
      </c>
      <c r="E8" s="18" t="s">
        <v>7</v>
      </c>
      <c r="F8" s="19" t="s">
        <v>8</v>
      </c>
      <c r="G8" s="19" t="s">
        <v>9</v>
      </c>
    </row>
    <row r="9" spans="1:7" x14ac:dyDescent="0.25">
      <c r="A9" s="20">
        <v>3</v>
      </c>
      <c r="B9" s="21"/>
      <c r="C9" s="21"/>
      <c r="D9" s="21"/>
      <c r="E9" s="22" t="s">
        <v>10</v>
      </c>
      <c r="F9" s="23">
        <f>+F10</f>
        <v>3975000</v>
      </c>
      <c r="G9" s="23">
        <f>G10</f>
        <v>0.88792953775899719</v>
      </c>
    </row>
    <row r="10" spans="1:7" x14ac:dyDescent="0.25">
      <c r="A10" s="24"/>
      <c r="B10" s="24">
        <v>31</v>
      </c>
      <c r="C10" s="25"/>
      <c r="D10" s="25"/>
      <c r="E10" s="26" t="s">
        <v>11</v>
      </c>
      <c r="F10" s="27">
        <f>SUM(F11:F12)</f>
        <v>3975000</v>
      </c>
      <c r="G10" s="28">
        <f>G11+G12</f>
        <v>0.88792953775899719</v>
      </c>
    </row>
    <row r="11" spans="1:7" x14ac:dyDescent="0.25">
      <c r="A11" s="29"/>
      <c r="B11" s="29"/>
      <c r="C11" s="29">
        <v>311</v>
      </c>
      <c r="D11" s="30"/>
      <c r="E11" s="31" t="s">
        <v>12</v>
      </c>
      <c r="F11" s="32">
        <v>3975000</v>
      </c>
      <c r="G11" s="33">
        <f>IFERROR(F11/$F$30*100,"0.00")</f>
        <v>0.88792953775899719</v>
      </c>
    </row>
    <row r="12" spans="1:7" x14ac:dyDescent="0.25">
      <c r="A12" s="29"/>
      <c r="B12" s="29"/>
      <c r="C12" s="29">
        <v>312</v>
      </c>
      <c r="D12" s="30"/>
      <c r="E12" s="31" t="s">
        <v>13</v>
      </c>
      <c r="F12" s="32"/>
      <c r="G12" s="33">
        <f>IFERROR(F12/$F$30*100,"0.00")</f>
        <v>0</v>
      </c>
    </row>
    <row r="13" spans="1:7" x14ac:dyDescent="0.25">
      <c r="A13" s="34">
        <v>4</v>
      </c>
      <c r="B13" s="35"/>
      <c r="C13" s="35"/>
      <c r="D13" s="35"/>
      <c r="E13" s="36" t="s">
        <v>14</v>
      </c>
      <c r="F13" s="37">
        <f>+F14+F19</f>
        <v>280880027.48000002</v>
      </c>
      <c r="G13" s="37">
        <f>G14+G19</f>
        <v>62.742559236742352</v>
      </c>
    </row>
    <row r="14" spans="1:7" x14ac:dyDescent="0.25">
      <c r="A14" s="24"/>
      <c r="B14" s="24">
        <v>41</v>
      </c>
      <c r="C14" s="24"/>
      <c r="D14" s="25"/>
      <c r="E14" s="26" t="s">
        <v>15</v>
      </c>
      <c r="F14" s="27">
        <f>SUM(F15:F18)</f>
        <v>280880027.48000002</v>
      </c>
      <c r="G14" s="28">
        <f>SUM(G15:G18)</f>
        <v>62.742559236742352</v>
      </c>
    </row>
    <row r="15" spans="1:7" x14ac:dyDescent="0.25">
      <c r="A15" s="29"/>
      <c r="B15" s="29"/>
      <c r="C15" s="29">
        <v>411</v>
      </c>
      <c r="D15" s="30"/>
      <c r="E15" s="31" t="s">
        <v>16</v>
      </c>
      <c r="F15" s="32">
        <v>251280027.47999999</v>
      </c>
      <c r="G15" s="33">
        <f>IFERROR(F15/$F$30*100,"0.00")</f>
        <v>56.130555634813717</v>
      </c>
    </row>
    <row r="16" spans="1:7" x14ac:dyDescent="0.25">
      <c r="A16" s="29"/>
      <c r="B16" s="29"/>
      <c r="C16" s="29">
        <v>412</v>
      </c>
      <c r="D16" s="30"/>
      <c r="E16" s="31" t="s">
        <v>17</v>
      </c>
      <c r="F16" s="32">
        <v>29600000</v>
      </c>
      <c r="G16" s="33">
        <f>IFERROR(F16/$F$30*100,"0.00")</f>
        <v>6.6120036019286328</v>
      </c>
    </row>
    <row r="17" spans="1:7" x14ac:dyDescent="0.25">
      <c r="A17" s="29"/>
      <c r="B17" s="29"/>
      <c r="C17" s="29">
        <v>413</v>
      </c>
      <c r="D17" s="30"/>
      <c r="E17" s="31" t="s">
        <v>18</v>
      </c>
      <c r="F17" s="32"/>
      <c r="G17" s="33">
        <f>IFERROR(F17/$F$30*100,"0.00")</f>
        <v>0</v>
      </c>
    </row>
    <row r="18" spans="1:7" x14ac:dyDescent="0.25">
      <c r="A18" s="29"/>
      <c r="B18" s="29"/>
      <c r="C18" s="29">
        <v>414</v>
      </c>
      <c r="D18" s="30"/>
      <c r="E18" s="38" t="s">
        <v>19</v>
      </c>
      <c r="F18" s="32"/>
      <c r="G18" s="33">
        <f>IFERROR(F18/$F$30*100,"0.00")</f>
        <v>0</v>
      </c>
    </row>
    <row r="19" spans="1:7" x14ac:dyDescent="0.25">
      <c r="A19" s="24"/>
      <c r="B19" s="24">
        <v>42</v>
      </c>
      <c r="C19" s="24"/>
      <c r="D19" s="25"/>
      <c r="E19" s="26" t="s">
        <v>20</v>
      </c>
      <c r="F19" s="27">
        <f>SUM(F20:F21)</f>
        <v>0</v>
      </c>
      <c r="G19" s="28">
        <f>G20+G21</f>
        <v>0</v>
      </c>
    </row>
    <row r="20" spans="1:7" x14ac:dyDescent="0.25">
      <c r="A20" s="29"/>
      <c r="B20" s="29"/>
      <c r="C20" s="29">
        <v>421</v>
      </c>
      <c r="D20" s="30"/>
      <c r="E20" s="31" t="s">
        <v>21</v>
      </c>
      <c r="F20" s="32"/>
      <c r="G20" s="33">
        <f>IFERROR(F20/$F$30*100,"0.00")</f>
        <v>0</v>
      </c>
    </row>
    <row r="21" spans="1:7" x14ac:dyDescent="0.25">
      <c r="A21" s="29"/>
      <c r="B21" s="29"/>
      <c r="C21" s="29">
        <v>422</v>
      </c>
      <c r="D21" s="30"/>
      <c r="E21" s="31" t="s">
        <v>22</v>
      </c>
      <c r="F21" s="32"/>
      <c r="G21" s="33">
        <f>IFERROR(F21/$F$30*100,"0.00")</f>
        <v>0</v>
      </c>
    </row>
    <row r="22" spans="1:7" x14ac:dyDescent="0.25">
      <c r="A22" s="34">
        <v>5</v>
      </c>
      <c r="B22" s="35"/>
      <c r="C22" s="35"/>
      <c r="D22" s="35"/>
      <c r="E22" s="36" t="s">
        <v>23</v>
      </c>
      <c r="F22" s="37">
        <f>+F23</f>
        <v>162815630.04000002</v>
      </c>
      <c r="G22" s="37">
        <f>G23</f>
        <v>36.369511225498648</v>
      </c>
    </row>
    <row r="23" spans="1:7" x14ac:dyDescent="0.25">
      <c r="A23" s="24"/>
      <c r="B23" s="24">
        <v>52</v>
      </c>
      <c r="C23" s="24"/>
      <c r="D23" s="25"/>
      <c r="E23" s="26" t="s">
        <v>24</v>
      </c>
      <c r="F23" s="27">
        <f>SUM(F24:F29)</f>
        <v>162815630.04000002</v>
      </c>
      <c r="G23" s="28">
        <f>SUM(G24:G29)</f>
        <v>36.369511225498648</v>
      </c>
    </row>
    <row r="24" spans="1:7" ht="24" x14ac:dyDescent="0.25">
      <c r="A24" s="30"/>
      <c r="B24" s="29"/>
      <c r="C24" s="29">
        <v>521</v>
      </c>
      <c r="D24" s="30"/>
      <c r="E24" s="31" t="s">
        <v>25</v>
      </c>
      <c r="F24" s="32">
        <v>138689030.99000001</v>
      </c>
      <c r="G24" s="33">
        <f t="shared" ref="G24:G29" si="0">IFERROR(F24/$F$30*100,"0.00")</f>
        <v>30.980147718036218</v>
      </c>
    </row>
    <row r="25" spans="1:7" ht="24" x14ac:dyDescent="0.25">
      <c r="A25" s="30"/>
      <c r="B25" s="30"/>
      <c r="C25" s="29">
        <v>522</v>
      </c>
      <c r="D25" s="30"/>
      <c r="E25" s="31" t="s">
        <v>26</v>
      </c>
      <c r="F25" s="32">
        <v>9066691.8100000005</v>
      </c>
      <c r="G25" s="33">
        <f t="shared" si="0"/>
        <v>2.0253040170708396</v>
      </c>
    </row>
    <row r="26" spans="1:7" ht="24" x14ac:dyDescent="0.25">
      <c r="A26" s="30"/>
      <c r="B26" s="30"/>
      <c r="C26" s="29">
        <v>523</v>
      </c>
      <c r="D26" s="30"/>
      <c r="E26" s="31" t="s">
        <v>27</v>
      </c>
      <c r="F26" s="32">
        <v>7021328.0300000003</v>
      </c>
      <c r="G26" s="33">
        <f t="shared" si="0"/>
        <v>1.5684137238068405</v>
      </c>
    </row>
    <row r="27" spans="1:7" x14ac:dyDescent="0.25">
      <c r="A27" s="30"/>
      <c r="B27" s="30"/>
      <c r="C27" s="29">
        <v>524</v>
      </c>
      <c r="D27" s="30"/>
      <c r="E27" s="31" t="s">
        <v>28</v>
      </c>
      <c r="F27" s="32"/>
      <c r="G27" s="33">
        <f t="shared" si="0"/>
        <v>0</v>
      </c>
    </row>
    <row r="28" spans="1:7" x14ac:dyDescent="0.25">
      <c r="A28" s="30"/>
      <c r="B28" s="30"/>
      <c r="C28" s="29">
        <v>525</v>
      </c>
      <c r="D28" s="30"/>
      <c r="E28" s="31" t="s">
        <v>29</v>
      </c>
      <c r="F28" s="32"/>
      <c r="G28" s="33">
        <f t="shared" si="0"/>
        <v>0</v>
      </c>
    </row>
    <row r="29" spans="1:7" x14ac:dyDescent="0.25">
      <c r="A29" s="39"/>
      <c r="B29" s="39"/>
      <c r="C29" s="40">
        <v>526</v>
      </c>
      <c r="D29" s="39"/>
      <c r="E29" s="41" t="s">
        <v>30</v>
      </c>
      <c r="F29" s="32">
        <v>8038579.21</v>
      </c>
      <c r="G29" s="42">
        <f t="shared" si="0"/>
        <v>1.7956457665847512</v>
      </c>
    </row>
    <row r="30" spans="1:7" x14ac:dyDescent="0.25">
      <c r="A30" s="43"/>
      <c r="B30" s="43"/>
      <c r="C30" s="43"/>
      <c r="D30" s="43"/>
      <c r="E30" s="44" t="s">
        <v>31</v>
      </c>
      <c r="F30" s="45">
        <f>+F22+F13+F9</f>
        <v>447670657.52000004</v>
      </c>
      <c r="G30" s="45">
        <f>+G22+G13+G9</f>
        <v>100</v>
      </c>
    </row>
    <row r="31" spans="1:7" s="3" customFormat="1" x14ac:dyDescent="0.25">
      <c r="A31" s="46"/>
      <c r="B31" s="46"/>
      <c r="C31" s="46"/>
      <c r="D31" s="46"/>
      <c r="E31" s="46"/>
      <c r="F31" s="46"/>
      <c r="G31" s="46"/>
    </row>
    <row r="32" spans="1:7" s="3" customFormat="1" x14ac:dyDescent="0.25">
      <c r="A32" s="46"/>
      <c r="B32" s="46"/>
      <c r="C32" s="46"/>
      <c r="D32" s="46"/>
      <c r="E32" s="46"/>
      <c r="F32" s="46"/>
      <c r="G32" s="46"/>
    </row>
    <row r="33" spans="1:7" s="3" customFormat="1" x14ac:dyDescent="0.25">
      <c r="A33" s="46"/>
      <c r="B33" s="46"/>
      <c r="C33" s="46"/>
      <c r="D33" s="46"/>
      <c r="E33" s="46"/>
      <c r="F33" s="46"/>
      <c r="G33" s="46"/>
    </row>
    <row r="34" spans="1:7" s="3" customFormat="1" x14ac:dyDescent="0.25">
      <c r="A34" s="46"/>
      <c r="B34" s="46"/>
      <c r="C34" s="46"/>
      <c r="D34" s="46"/>
      <c r="E34" s="46"/>
      <c r="F34" s="46"/>
      <c r="G34" s="46"/>
    </row>
    <row r="35" spans="1:7" s="3" customFormat="1" x14ac:dyDescent="0.25">
      <c r="A35" s="46"/>
      <c r="B35" s="46"/>
      <c r="C35" s="46"/>
      <c r="D35" s="46"/>
      <c r="E35" s="46"/>
      <c r="F35" s="46"/>
      <c r="G35" s="46"/>
    </row>
    <row r="36" spans="1:7" s="3" customFormat="1" x14ac:dyDescent="0.25">
      <c r="A36" s="46"/>
      <c r="B36" s="46"/>
      <c r="C36" s="46"/>
      <c r="D36" s="46"/>
      <c r="E36" s="46"/>
      <c r="F36" s="46"/>
      <c r="G36" s="46"/>
    </row>
    <row r="37" spans="1:7" s="3" customFormat="1" x14ac:dyDescent="0.25">
      <c r="A37" s="46"/>
      <c r="B37" s="46"/>
      <c r="C37" s="46"/>
      <c r="D37" s="46"/>
      <c r="E37" s="46"/>
      <c r="F37" s="46"/>
      <c r="G37" s="46"/>
    </row>
    <row r="38" spans="1:7" s="3" customFormat="1" x14ac:dyDescent="0.25">
      <c r="A38" s="46"/>
      <c r="B38" s="46"/>
      <c r="C38" s="46"/>
      <c r="D38" s="46"/>
      <c r="E38" s="46"/>
      <c r="F38" s="46"/>
      <c r="G38" s="46"/>
    </row>
    <row r="39" spans="1:7" s="3" customFormat="1" x14ac:dyDescent="0.25">
      <c r="A39" s="47"/>
      <c r="B39" s="47"/>
      <c r="C39" s="47"/>
      <c r="D39" s="47"/>
      <c r="E39" s="47"/>
      <c r="F39" s="47"/>
      <c r="G39" s="47"/>
    </row>
    <row r="40" spans="1:7" s="3" customFormat="1" x14ac:dyDescent="0.25">
      <c r="A40" s="47"/>
      <c r="B40" s="47"/>
      <c r="C40" s="47"/>
      <c r="D40" s="47"/>
      <c r="E40" s="47"/>
      <c r="F40" s="47"/>
      <c r="G40" s="47"/>
    </row>
    <row r="41" spans="1:7" s="3" customFormat="1" x14ac:dyDescent="0.25">
      <c r="A41" s="47"/>
      <c r="B41" s="47"/>
      <c r="C41" s="47"/>
      <c r="D41" s="47"/>
      <c r="E41" s="47"/>
      <c r="F41" s="47"/>
      <c r="G41" s="47"/>
    </row>
    <row r="42" spans="1:7" s="3" customFormat="1" x14ac:dyDescent="0.25">
      <c r="A42" s="47"/>
      <c r="B42" s="47"/>
      <c r="C42" s="47"/>
      <c r="D42" s="47"/>
      <c r="E42" s="47"/>
      <c r="F42" s="47"/>
      <c r="G42" s="47"/>
    </row>
    <row r="43" spans="1:7" s="3" customFormat="1" x14ac:dyDescent="0.25">
      <c r="A43" s="47"/>
      <c r="B43" s="47"/>
      <c r="C43" s="47"/>
      <c r="D43" s="47"/>
      <c r="E43" s="47"/>
      <c r="F43" s="47"/>
      <c r="G43" s="47"/>
    </row>
    <row r="44" spans="1:7" s="3" customFormat="1" x14ac:dyDescent="0.25">
      <c r="A44" s="47"/>
      <c r="B44" s="47"/>
      <c r="C44" s="47"/>
      <c r="D44" s="47"/>
      <c r="E44" s="47"/>
      <c r="F44" s="47"/>
      <c r="G44" s="47"/>
    </row>
    <row r="45" spans="1:7" s="3" customFormat="1" x14ac:dyDescent="0.25">
      <c r="A45" s="47"/>
      <c r="B45" s="47"/>
      <c r="C45" s="47"/>
      <c r="D45" s="47"/>
      <c r="E45" s="47"/>
      <c r="F45" s="47"/>
      <c r="G45" s="47"/>
    </row>
    <row r="46" spans="1:7" s="3" customFormat="1" x14ac:dyDescent="0.25">
      <c r="A46" s="47"/>
      <c r="B46" s="47"/>
      <c r="C46" s="47"/>
      <c r="D46" s="47"/>
      <c r="E46" s="47"/>
      <c r="F46" s="47"/>
      <c r="G46" s="47"/>
    </row>
    <row r="47" spans="1:7" s="3" customFormat="1" x14ac:dyDescent="0.25">
      <c r="A47" s="47"/>
      <c r="B47" s="47"/>
      <c r="C47" s="47"/>
      <c r="D47" s="47"/>
      <c r="E47" s="47"/>
      <c r="F47" s="47"/>
      <c r="G47" s="47"/>
    </row>
    <row r="48" spans="1:7" s="3" customFormat="1" x14ac:dyDescent="0.25">
      <c r="A48" s="47"/>
      <c r="B48" s="47"/>
      <c r="C48" s="47"/>
      <c r="D48" s="47"/>
      <c r="E48" s="47"/>
      <c r="F48" s="47"/>
      <c r="G48" s="47"/>
    </row>
    <row r="49" spans="1:7" s="3" customFormat="1" x14ac:dyDescent="0.25">
      <c r="A49" s="47"/>
      <c r="B49" s="47"/>
      <c r="C49" s="47"/>
      <c r="D49" s="47"/>
      <c r="E49" s="47"/>
      <c r="F49" s="47"/>
      <c r="G49" s="47"/>
    </row>
    <row r="50" spans="1:7" s="3" customFormat="1" x14ac:dyDescent="0.25">
      <c r="A50" s="47"/>
      <c r="B50" s="47"/>
      <c r="C50" s="47"/>
      <c r="D50" s="47"/>
      <c r="E50" s="47"/>
      <c r="F50" s="47"/>
      <c r="G50" s="47"/>
    </row>
    <row r="51" spans="1:7" s="3" customFormat="1" x14ac:dyDescent="0.25">
      <c r="A51" s="47"/>
      <c r="B51" s="47"/>
      <c r="C51" s="47"/>
      <c r="D51" s="47"/>
      <c r="E51" s="47"/>
      <c r="F51" s="47"/>
      <c r="G51" s="47"/>
    </row>
    <row r="52" spans="1:7" s="3" customFormat="1" x14ac:dyDescent="0.25">
      <c r="A52" s="47"/>
      <c r="B52" s="47"/>
      <c r="C52" s="47"/>
      <c r="D52" s="47"/>
      <c r="E52" s="47"/>
      <c r="F52" s="47"/>
      <c r="G52" s="47"/>
    </row>
    <row r="53" spans="1:7" s="3" customFormat="1" x14ac:dyDescent="0.25">
      <c r="A53" s="47"/>
      <c r="B53" s="47"/>
      <c r="C53" s="47"/>
      <c r="D53" s="47"/>
      <c r="E53" s="47"/>
      <c r="F53" s="47"/>
      <c r="G53" s="47"/>
    </row>
    <row r="54" spans="1:7" s="3" customFormat="1" x14ac:dyDescent="0.25">
      <c r="A54" s="47"/>
      <c r="B54" s="47"/>
      <c r="C54" s="47"/>
      <c r="D54" s="47"/>
      <c r="E54" s="47"/>
      <c r="F54" s="47"/>
      <c r="G54" s="47"/>
    </row>
    <row r="55" spans="1:7" s="3" customFormat="1" x14ac:dyDescent="0.25">
      <c r="A55" s="47"/>
      <c r="B55" s="47"/>
      <c r="C55" s="47"/>
      <c r="D55" s="47"/>
      <c r="E55" s="47"/>
      <c r="F55" s="47"/>
      <c r="G55" s="47"/>
    </row>
    <row r="56" spans="1:7" s="3" customFormat="1" x14ac:dyDescent="0.25">
      <c r="A56" s="47"/>
      <c r="B56" s="47"/>
      <c r="C56" s="47"/>
      <c r="D56" s="47"/>
      <c r="E56" s="47"/>
      <c r="F56" s="47"/>
      <c r="G56" s="47"/>
    </row>
    <row r="57" spans="1:7" s="3" customFormat="1" x14ac:dyDescent="0.25">
      <c r="A57" s="47"/>
      <c r="B57" s="47"/>
      <c r="C57" s="47"/>
      <c r="D57" s="47"/>
      <c r="E57" s="47"/>
      <c r="F57" s="47"/>
      <c r="G57" s="47"/>
    </row>
    <row r="58" spans="1:7" s="3" customFormat="1" x14ac:dyDescent="0.25">
      <c r="A58" s="47"/>
      <c r="B58" s="47"/>
      <c r="C58" s="47"/>
      <c r="D58" s="47"/>
      <c r="E58" s="47"/>
      <c r="F58" s="47"/>
      <c r="G58" s="47"/>
    </row>
    <row r="59" spans="1:7" s="3" customFormat="1" x14ac:dyDescent="0.25">
      <c r="A59" s="47"/>
      <c r="B59" s="47"/>
      <c r="C59" s="47"/>
      <c r="D59" s="47"/>
      <c r="E59" s="47"/>
      <c r="F59" s="47"/>
      <c r="G59" s="47"/>
    </row>
    <row r="60" spans="1:7" s="3" customFormat="1" x14ac:dyDescent="0.25">
      <c r="A60" s="47"/>
      <c r="B60" s="47"/>
      <c r="C60" s="47"/>
      <c r="D60" s="47"/>
      <c r="E60" s="47"/>
      <c r="F60" s="47"/>
      <c r="G60" s="47"/>
    </row>
    <row r="61" spans="1:7" s="3" customFormat="1" x14ac:dyDescent="0.25">
      <c r="A61" s="47"/>
      <c r="B61" s="47"/>
      <c r="C61" s="47"/>
      <c r="D61" s="47"/>
      <c r="E61" s="47"/>
      <c r="F61" s="47"/>
      <c r="G61" s="47"/>
    </row>
    <row r="62" spans="1:7" s="3" customFormat="1" x14ac:dyDescent="0.25">
      <c r="A62" s="47"/>
      <c r="B62" s="47"/>
      <c r="C62" s="47"/>
      <c r="D62" s="47"/>
      <c r="E62" s="47"/>
      <c r="F62" s="47"/>
      <c r="G62" s="47"/>
    </row>
    <row r="63" spans="1:7" s="3" customFormat="1" x14ac:dyDescent="0.25">
      <c r="A63" s="47"/>
      <c r="B63" s="47"/>
      <c r="C63" s="47"/>
      <c r="D63" s="47"/>
      <c r="E63" s="47"/>
      <c r="F63" s="47"/>
      <c r="G63" s="47"/>
    </row>
    <row r="64" spans="1:7" s="3" customFormat="1" x14ac:dyDescent="0.25">
      <c r="A64" s="47"/>
      <c r="B64" s="47"/>
      <c r="C64" s="47"/>
      <c r="D64" s="47"/>
      <c r="E64" s="47"/>
      <c r="F64" s="47"/>
      <c r="G64" s="47"/>
    </row>
    <row r="65" spans="1:7" s="3" customFormat="1" x14ac:dyDescent="0.25">
      <c r="A65" s="47"/>
      <c r="B65" s="47"/>
      <c r="C65" s="47"/>
      <c r="D65" s="47"/>
      <c r="E65" s="47"/>
      <c r="F65" s="47"/>
      <c r="G65" s="47"/>
    </row>
    <row r="66" spans="1:7" s="3" customFormat="1" x14ac:dyDescent="0.25">
      <c r="A66" s="47"/>
      <c r="B66" s="47"/>
      <c r="C66" s="47"/>
      <c r="D66" s="47"/>
      <c r="E66" s="47"/>
      <c r="F66" s="47"/>
      <c r="G66" s="47"/>
    </row>
    <row r="67" spans="1:7" s="3" customFormat="1" x14ac:dyDescent="0.25">
      <c r="A67" s="47"/>
      <c r="B67" s="47"/>
      <c r="C67" s="47"/>
      <c r="D67" s="47"/>
      <c r="E67" s="47"/>
      <c r="F67" s="47"/>
      <c r="G67" s="47"/>
    </row>
    <row r="68" spans="1:7" s="3" customFormat="1" x14ac:dyDescent="0.25">
      <c r="A68" s="47"/>
      <c r="B68" s="47"/>
      <c r="C68" s="47"/>
      <c r="D68" s="47"/>
      <c r="E68" s="47"/>
      <c r="F68" s="47"/>
      <c r="G68" s="47"/>
    </row>
    <row r="69" spans="1:7" s="3" customFormat="1" x14ac:dyDescent="0.25">
      <c r="A69" s="47"/>
      <c r="B69" s="47"/>
      <c r="C69" s="47"/>
      <c r="D69" s="47"/>
      <c r="E69" s="47"/>
      <c r="F69" s="47"/>
      <c r="G69" s="47"/>
    </row>
    <row r="70" spans="1:7" s="3" customFormat="1" x14ac:dyDescent="0.25">
      <c r="A70" s="47"/>
      <c r="B70" s="47"/>
      <c r="C70" s="47"/>
      <c r="D70" s="47"/>
      <c r="E70" s="47"/>
      <c r="F70" s="47"/>
      <c r="G70" s="47"/>
    </row>
    <row r="71" spans="1:7" s="3" customFormat="1" x14ac:dyDescent="0.25">
      <c r="A71" s="47"/>
      <c r="B71" s="47"/>
      <c r="C71" s="47"/>
      <c r="D71" s="47"/>
      <c r="E71" s="47"/>
      <c r="F71" s="47"/>
      <c r="G71" s="47"/>
    </row>
    <row r="72" spans="1:7" s="3" customFormat="1" x14ac:dyDescent="0.25">
      <c r="A72" s="47"/>
      <c r="B72" s="47"/>
      <c r="C72" s="47"/>
      <c r="D72" s="47"/>
      <c r="E72" s="47"/>
      <c r="F72" s="47"/>
      <c r="G72" s="47"/>
    </row>
    <row r="73" spans="1:7" s="3" customFormat="1" x14ac:dyDescent="0.25">
      <c r="A73" s="47"/>
      <c r="B73" s="47"/>
      <c r="C73" s="47"/>
      <c r="D73" s="47"/>
      <c r="E73" s="47"/>
      <c r="F73" s="47"/>
      <c r="G73" s="47"/>
    </row>
    <row r="74" spans="1:7" s="3" customFormat="1" x14ac:dyDescent="0.25">
      <c r="A74" s="47"/>
      <c r="B74" s="47"/>
      <c r="C74" s="47"/>
      <c r="D74" s="47"/>
      <c r="E74" s="47"/>
      <c r="F74" s="47"/>
      <c r="G74" s="47"/>
    </row>
    <row r="75" spans="1:7" s="3" customFormat="1" x14ac:dyDescent="0.25">
      <c r="A75" s="47"/>
      <c r="B75" s="47"/>
      <c r="C75" s="47"/>
      <c r="D75" s="47"/>
      <c r="E75" s="47"/>
      <c r="F75" s="47"/>
      <c r="G75" s="47"/>
    </row>
    <row r="76" spans="1:7" s="3" customFormat="1" x14ac:dyDescent="0.25">
      <c r="A76" s="47"/>
      <c r="B76" s="47"/>
      <c r="C76" s="47"/>
      <c r="D76" s="47"/>
      <c r="E76" s="47"/>
      <c r="F76" s="47"/>
      <c r="G76" s="47"/>
    </row>
    <row r="77" spans="1:7" s="3" customFormat="1" x14ac:dyDescent="0.25">
      <c r="A77" s="47"/>
      <c r="B77" s="47"/>
      <c r="C77" s="47"/>
      <c r="D77" s="47"/>
      <c r="E77" s="47"/>
      <c r="F77" s="47"/>
      <c r="G77" s="47"/>
    </row>
    <row r="78" spans="1:7" s="3" customFormat="1" x14ac:dyDescent="0.25">
      <c r="A78" s="47"/>
      <c r="B78" s="47"/>
      <c r="C78" s="47"/>
      <c r="D78" s="47"/>
      <c r="E78" s="47"/>
      <c r="F78" s="47"/>
      <c r="G78" s="47"/>
    </row>
    <row r="79" spans="1:7" s="3" customFormat="1" x14ac:dyDescent="0.25">
      <c r="A79" s="47"/>
      <c r="B79" s="47"/>
      <c r="C79" s="47"/>
      <c r="D79" s="47"/>
      <c r="E79" s="47"/>
      <c r="F79" s="47"/>
      <c r="G79" s="47"/>
    </row>
    <row r="80" spans="1:7" s="3" customFormat="1" x14ac:dyDescent="0.25">
      <c r="A80" s="47"/>
      <c r="B80" s="47"/>
      <c r="C80" s="47"/>
      <c r="D80" s="47"/>
      <c r="E80" s="47"/>
      <c r="F80" s="47"/>
      <c r="G80" s="47"/>
    </row>
    <row r="81" spans="1:7" s="3" customFormat="1" x14ac:dyDescent="0.25">
      <c r="A81" s="47"/>
      <c r="B81" s="47"/>
      <c r="C81" s="47"/>
      <c r="D81" s="47"/>
      <c r="E81" s="47"/>
      <c r="F81" s="47"/>
      <c r="G81" s="47"/>
    </row>
    <row r="82" spans="1:7" s="3" customFormat="1" x14ac:dyDescent="0.25">
      <c r="A82" s="47"/>
      <c r="B82" s="47"/>
      <c r="C82" s="47"/>
      <c r="D82" s="47"/>
      <c r="E82" s="47"/>
      <c r="F82" s="47"/>
      <c r="G82" s="47"/>
    </row>
    <row r="83" spans="1:7" s="3" customFormat="1" x14ac:dyDescent="0.25">
      <c r="A83" s="47"/>
      <c r="B83" s="47"/>
      <c r="C83" s="47"/>
      <c r="D83" s="47"/>
      <c r="E83" s="47"/>
      <c r="F83" s="47"/>
      <c r="G83" s="47"/>
    </row>
    <row r="84" spans="1:7" s="3" customFormat="1" x14ac:dyDescent="0.25">
      <c r="A84" s="47"/>
      <c r="B84" s="47"/>
      <c r="C84" s="47"/>
      <c r="D84" s="47"/>
      <c r="E84" s="47"/>
      <c r="F84" s="47"/>
      <c r="G84" s="47"/>
    </row>
    <row r="85" spans="1:7" s="3" customFormat="1" x14ac:dyDescent="0.25">
      <c r="A85" s="47"/>
      <c r="B85" s="47"/>
      <c r="C85" s="47"/>
      <c r="D85" s="47"/>
      <c r="E85" s="47"/>
      <c r="F85" s="47"/>
      <c r="G85" s="47"/>
    </row>
    <row r="86" spans="1:7" s="3" customFormat="1" x14ac:dyDescent="0.25">
      <c r="A86" s="47"/>
      <c r="B86" s="47"/>
      <c r="C86" s="47"/>
      <c r="D86" s="47"/>
      <c r="E86" s="47"/>
      <c r="F86" s="47"/>
      <c r="G86" s="47"/>
    </row>
    <row r="87" spans="1:7" s="3" customFormat="1" x14ac:dyDescent="0.25">
      <c r="A87" s="47"/>
      <c r="B87" s="47"/>
      <c r="C87" s="47"/>
      <c r="D87" s="47"/>
      <c r="E87" s="47"/>
      <c r="F87" s="47"/>
      <c r="G87" s="47"/>
    </row>
    <row r="88" spans="1:7" s="3" customFormat="1" x14ac:dyDescent="0.25">
      <c r="A88" s="47"/>
      <c r="B88" s="47"/>
      <c r="C88" s="47"/>
      <c r="D88" s="47"/>
      <c r="E88" s="47"/>
      <c r="F88" s="47"/>
      <c r="G88" s="47"/>
    </row>
    <row r="89" spans="1:7" s="3" customFormat="1" x14ac:dyDescent="0.25">
      <c r="A89" s="47"/>
      <c r="B89" s="47"/>
      <c r="C89" s="47"/>
      <c r="D89" s="47"/>
      <c r="E89" s="47"/>
      <c r="F89" s="47"/>
      <c r="G89" s="47"/>
    </row>
    <row r="90" spans="1:7" s="3" customFormat="1" x14ac:dyDescent="0.25">
      <c r="A90" s="47"/>
      <c r="B90" s="47"/>
      <c r="C90" s="47"/>
      <c r="D90" s="47"/>
      <c r="E90" s="47"/>
      <c r="F90" s="47"/>
      <c r="G90" s="47"/>
    </row>
    <row r="91" spans="1:7" s="3" customFormat="1" x14ac:dyDescent="0.25">
      <c r="A91" s="47"/>
      <c r="B91" s="47"/>
      <c r="C91" s="47"/>
      <c r="D91" s="47"/>
      <c r="E91" s="47"/>
      <c r="F91" s="47"/>
      <c r="G91" s="47"/>
    </row>
    <row r="92" spans="1:7" s="3" customFormat="1" x14ac:dyDescent="0.25">
      <c r="A92" s="47"/>
      <c r="B92" s="47"/>
      <c r="C92" s="47"/>
      <c r="D92" s="47"/>
      <c r="E92" s="47"/>
      <c r="F92" s="47"/>
      <c r="G92" s="47"/>
    </row>
    <row r="93" spans="1:7" s="3" customFormat="1" x14ac:dyDescent="0.25">
      <c r="A93" s="47"/>
      <c r="B93" s="47"/>
      <c r="C93" s="47"/>
      <c r="D93" s="47"/>
      <c r="E93" s="47"/>
      <c r="F93" s="47"/>
      <c r="G93" s="47"/>
    </row>
    <row r="94" spans="1:7" s="3" customFormat="1" x14ac:dyDescent="0.25">
      <c r="A94" s="47"/>
      <c r="B94" s="47"/>
      <c r="C94" s="47"/>
      <c r="D94" s="47"/>
      <c r="E94" s="47"/>
      <c r="F94" s="47"/>
      <c r="G94" s="47"/>
    </row>
    <row r="95" spans="1:7" s="3" customFormat="1" x14ac:dyDescent="0.25">
      <c r="A95" s="47"/>
      <c r="B95" s="47"/>
      <c r="C95" s="47"/>
      <c r="D95" s="47"/>
      <c r="E95" s="47"/>
      <c r="F95" s="47"/>
      <c r="G95" s="47"/>
    </row>
    <row r="96" spans="1:7" s="3" customFormat="1" x14ac:dyDescent="0.25">
      <c r="A96" s="47"/>
      <c r="B96" s="47"/>
      <c r="C96" s="47"/>
      <c r="D96" s="47"/>
      <c r="E96" s="47"/>
      <c r="F96" s="47"/>
      <c r="G96" s="47"/>
    </row>
    <row r="97" spans="1:7" s="3" customFormat="1" x14ac:dyDescent="0.25">
      <c r="A97" s="47"/>
      <c r="B97" s="47"/>
      <c r="C97" s="47"/>
      <c r="D97" s="47"/>
      <c r="E97" s="47"/>
      <c r="F97" s="47"/>
      <c r="G97" s="47"/>
    </row>
    <row r="98" spans="1:7" s="3" customFormat="1" x14ac:dyDescent="0.25">
      <c r="A98" s="47"/>
      <c r="B98" s="47"/>
      <c r="C98" s="47"/>
      <c r="D98" s="47"/>
      <c r="E98" s="47"/>
      <c r="F98" s="47"/>
      <c r="G98" s="47"/>
    </row>
    <row r="99" spans="1:7" s="3" customFormat="1" x14ac:dyDescent="0.25">
      <c r="A99" s="47"/>
      <c r="B99" s="47"/>
      <c r="C99" s="47"/>
      <c r="D99" s="47"/>
      <c r="E99" s="47"/>
      <c r="F99" s="47"/>
      <c r="G99" s="47"/>
    </row>
    <row r="100" spans="1:7" s="3" customFormat="1" x14ac:dyDescent="0.25">
      <c r="A100" s="47"/>
      <c r="B100" s="47"/>
      <c r="C100" s="47"/>
      <c r="D100" s="47"/>
      <c r="E100" s="47"/>
      <c r="F100" s="47"/>
      <c r="G100" s="47"/>
    </row>
    <row r="101" spans="1:7" s="3" customFormat="1" x14ac:dyDescent="0.25">
      <c r="A101" s="47"/>
      <c r="B101" s="47"/>
      <c r="C101" s="47"/>
      <c r="D101" s="47"/>
      <c r="E101" s="47"/>
      <c r="F101" s="47"/>
      <c r="G101" s="47"/>
    </row>
    <row r="102" spans="1:7" s="3" customFormat="1" x14ac:dyDescent="0.25">
      <c r="A102" s="47"/>
      <c r="B102" s="47"/>
      <c r="C102" s="47"/>
      <c r="D102" s="47"/>
      <c r="E102" s="47"/>
      <c r="F102" s="47"/>
      <c r="G102" s="47"/>
    </row>
    <row r="103" spans="1:7" s="3" customFormat="1" x14ac:dyDescent="0.25">
      <c r="A103" s="47"/>
      <c r="B103" s="47"/>
      <c r="C103" s="47"/>
      <c r="D103" s="47"/>
      <c r="E103" s="47"/>
      <c r="F103" s="47"/>
      <c r="G103" s="47"/>
    </row>
    <row r="104" spans="1:7" s="3" customFormat="1" x14ac:dyDescent="0.25">
      <c r="A104" s="47"/>
      <c r="B104" s="47"/>
      <c r="C104" s="47"/>
      <c r="D104" s="47"/>
      <c r="E104" s="47"/>
      <c r="F104" s="47"/>
      <c r="G104" s="47"/>
    </row>
    <row r="105" spans="1:7" s="3" customFormat="1" x14ac:dyDescent="0.25">
      <c r="A105" s="47"/>
      <c r="B105" s="47"/>
      <c r="C105" s="47"/>
      <c r="D105" s="47"/>
      <c r="E105" s="47"/>
      <c r="F105" s="47"/>
      <c r="G105" s="47"/>
    </row>
    <row r="106" spans="1:7" s="3" customFormat="1" x14ac:dyDescent="0.25">
      <c r="A106" s="47"/>
      <c r="B106" s="47"/>
      <c r="C106" s="47"/>
      <c r="D106" s="47"/>
      <c r="E106" s="47"/>
      <c r="F106" s="47"/>
      <c r="G106" s="47"/>
    </row>
    <row r="107" spans="1:7" s="3" customFormat="1" x14ac:dyDescent="0.25">
      <c r="A107" s="47"/>
      <c r="B107" s="47"/>
      <c r="C107" s="47"/>
      <c r="D107" s="47"/>
      <c r="E107" s="47"/>
      <c r="F107" s="47"/>
      <c r="G107" s="47"/>
    </row>
    <row r="108" spans="1:7" s="3" customFormat="1" x14ac:dyDescent="0.25">
      <c r="A108" s="47"/>
      <c r="B108" s="47"/>
      <c r="C108" s="47"/>
      <c r="D108" s="47"/>
      <c r="E108" s="47"/>
      <c r="F108" s="47"/>
      <c r="G108" s="47"/>
    </row>
    <row r="109" spans="1:7" s="3" customFormat="1" x14ac:dyDescent="0.25">
      <c r="A109" s="47"/>
      <c r="B109" s="47"/>
      <c r="C109" s="47"/>
      <c r="D109" s="47"/>
      <c r="E109" s="47"/>
      <c r="F109" s="47"/>
      <c r="G109" s="47"/>
    </row>
    <row r="110" spans="1:7" s="3" customFormat="1" x14ac:dyDescent="0.25">
      <c r="A110" s="47"/>
      <c r="B110" s="47"/>
      <c r="C110" s="47"/>
      <c r="D110" s="47"/>
      <c r="E110" s="47"/>
      <c r="F110" s="47"/>
      <c r="G110" s="47"/>
    </row>
    <row r="111" spans="1:7" s="3" customFormat="1" x14ac:dyDescent="0.25">
      <c r="A111" s="47"/>
      <c r="B111" s="47"/>
      <c r="C111" s="47"/>
      <c r="D111" s="47"/>
      <c r="E111" s="47"/>
      <c r="F111" s="47"/>
      <c r="G111" s="47"/>
    </row>
    <row r="112" spans="1:7" s="3" customFormat="1" x14ac:dyDescent="0.25">
      <c r="A112" s="47"/>
      <c r="B112" s="47"/>
      <c r="C112" s="47"/>
      <c r="D112" s="47"/>
      <c r="E112" s="47"/>
      <c r="F112" s="47"/>
      <c r="G112" s="47"/>
    </row>
    <row r="113" spans="1:7" s="3" customFormat="1" x14ac:dyDescent="0.25">
      <c r="A113" s="47"/>
      <c r="B113" s="47"/>
      <c r="C113" s="47"/>
      <c r="D113" s="47"/>
      <c r="E113" s="47"/>
      <c r="F113" s="47"/>
      <c r="G113" s="47"/>
    </row>
    <row r="114" spans="1:7" s="3" customFormat="1" x14ac:dyDescent="0.25">
      <c r="A114" s="47"/>
      <c r="B114" s="47"/>
      <c r="C114" s="47"/>
      <c r="D114" s="47"/>
      <c r="E114" s="47"/>
      <c r="F114" s="47"/>
      <c r="G114" s="47"/>
    </row>
    <row r="115" spans="1:7" s="3" customFormat="1" x14ac:dyDescent="0.25">
      <c r="A115" s="47"/>
      <c r="B115" s="47"/>
      <c r="C115" s="47"/>
      <c r="D115" s="47"/>
      <c r="E115" s="47"/>
      <c r="F115" s="47"/>
      <c r="G115" s="47"/>
    </row>
    <row r="116" spans="1:7" s="3" customFormat="1" x14ac:dyDescent="0.25">
      <c r="A116" s="47"/>
      <c r="B116" s="47"/>
      <c r="C116" s="47"/>
      <c r="D116" s="47"/>
      <c r="E116" s="47"/>
      <c r="F116" s="47"/>
      <c r="G116" s="47"/>
    </row>
    <row r="117" spans="1:7" s="3" customFormat="1" x14ac:dyDescent="0.25">
      <c r="A117" s="47"/>
      <c r="B117" s="47"/>
      <c r="C117" s="47"/>
      <c r="D117" s="47"/>
      <c r="E117" s="47"/>
      <c r="F117" s="47"/>
      <c r="G117" s="47"/>
    </row>
    <row r="118" spans="1:7" s="3" customFormat="1" x14ac:dyDescent="0.25">
      <c r="A118" s="47"/>
      <c r="B118" s="47"/>
      <c r="C118" s="47"/>
      <c r="D118" s="47"/>
      <c r="E118" s="47"/>
      <c r="F118" s="47"/>
      <c r="G118" s="47"/>
    </row>
    <row r="119" spans="1:7" s="3" customFormat="1" x14ac:dyDescent="0.25">
      <c r="A119" s="47"/>
      <c r="B119" s="47"/>
      <c r="C119" s="47"/>
      <c r="D119" s="47"/>
      <c r="E119" s="47"/>
      <c r="F119" s="47"/>
      <c r="G119" s="47"/>
    </row>
    <row r="120" spans="1:7" s="3" customFormat="1" x14ac:dyDescent="0.25">
      <c r="A120" s="47"/>
      <c r="B120" s="47"/>
      <c r="C120" s="47"/>
      <c r="D120" s="47"/>
      <c r="E120" s="47"/>
      <c r="F120" s="47"/>
      <c r="G120" s="47"/>
    </row>
    <row r="121" spans="1:7" s="3" customFormat="1" x14ac:dyDescent="0.25">
      <c r="A121" s="47"/>
      <c r="B121" s="47"/>
      <c r="C121" s="47"/>
      <c r="D121" s="47"/>
      <c r="E121" s="47"/>
      <c r="F121" s="47"/>
      <c r="G121" s="47"/>
    </row>
    <row r="122" spans="1:7" s="3" customFormat="1" x14ac:dyDescent="0.25">
      <c r="A122" s="47"/>
      <c r="B122" s="47"/>
      <c r="C122" s="47"/>
      <c r="D122" s="47"/>
      <c r="E122" s="47"/>
      <c r="F122" s="47"/>
      <c r="G122" s="47"/>
    </row>
    <row r="123" spans="1:7" s="3" customFormat="1" x14ac:dyDescent="0.25">
      <c r="A123" s="47"/>
      <c r="B123" s="47"/>
      <c r="C123" s="47"/>
      <c r="D123" s="47"/>
      <c r="E123" s="47"/>
      <c r="F123" s="47"/>
      <c r="G123" s="47"/>
    </row>
    <row r="124" spans="1:7" s="3" customFormat="1" x14ac:dyDescent="0.25">
      <c r="A124" s="47"/>
      <c r="B124" s="47"/>
      <c r="C124" s="47"/>
      <c r="D124" s="47"/>
      <c r="E124" s="47"/>
      <c r="F124" s="47"/>
      <c r="G124" s="47"/>
    </row>
    <row r="125" spans="1:7" s="3" customFormat="1" x14ac:dyDescent="0.25">
      <c r="A125" s="47"/>
      <c r="B125" s="47"/>
      <c r="C125" s="47"/>
      <c r="D125" s="47"/>
      <c r="E125" s="47"/>
      <c r="F125" s="47"/>
      <c r="G125" s="47"/>
    </row>
    <row r="126" spans="1:7" s="3" customFormat="1" x14ac:dyDescent="0.25">
      <c r="A126" s="47"/>
      <c r="B126" s="47"/>
      <c r="C126" s="47"/>
      <c r="D126" s="47"/>
      <c r="E126" s="47"/>
      <c r="F126" s="47"/>
      <c r="G126" s="47"/>
    </row>
    <row r="127" spans="1:7" s="3" customFormat="1" x14ac:dyDescent="0.25">
      <c r="A127" s="47"/>
      <c r="B127" s="47"/>
      <c r="C127" s="47"/>
      <c r="D127" s="47"/>
      <c r="E127" s="47"/>
      <c r="F127" s="47"/>
      <c r="G127" s="47"/>
    </row>
    <row r="128" spans="1:7" s="3" customFormat="1" x14ac:dyDescent="0.25">
      <c r="A128" s="47"/>
      <c r="B128" s="47"/>
      <c r="C128" s="47"/>
      <c r="D128" s="47"/>
      <c r="E128" s="47"/>
      <c r="F128" s="47"/>
      <c r="G128" s="47"/>
    </row>
    <row r="129" spans="1:7" s="3" customFormat="1" x14ac:dyDescent="0.25">
      <c r="A129" s="47"/>
      <c r="B129" s="47"/>
      <c r="C129" s="47"/>
      <c r="D129" s="47"/>
      <c r="E129" s="47"/>
      <c r="F129" s="47"/>
      <c r="G129" s="47"/>
    </row>
    <row r="130" spans="1:7" s="3" customFormat="1" x14ac:dyDescent="0.25">
      <c r="A130" s="47"/>
      <c r="B130" s="47"/>
      <c r="C130" s="47"/>
      <c r="D130" s="47"/>
      <c r="E130" s="47"/>
      <c r="F130" s="47"/>
      <c r="G130" s="47"/>
    </row>
    <row r="131" spans="1:7" s="3" customFormat="1" x14ac:dyDescent="0.25">
      <c r="A131" s="47"/>
      <c r="B131" s="47"/>
      <c r="C131" s="47"/>
      <c r="D131" s="47"/>
      <c r="E131" s="47"/>
      <c r="F131" s="47"/>
      <c r="G131" s="47"/>
    </row>
    <row r="132" spans="1:7" s="3" customFormat="1" x14ac:dyDescent="0.25">
      <c r="A132" s="47"/>
      <c r="B132" s="47"/>
      <c r="C132" s="47"/>
      <c r="D132" s="47"/>
      <c r="E132" s="47"/>
      <c r="F132" s="47"/>
      <c r="G132" s="47"/>
    </row>
    <row r="133" spans="1:7" s="3" customFormat="1" x14ac:dyDescent="0.25">
      <c r="A133" s="47"/>
      <c r="B133" s="47"/>
      <c r="C133" s="47"/>
      <c r="D133" s="47"/>
      <c r="E133" s="47"/>
      <c r="F133" s="47"/>
      <c r="G133" s="47"/>
    </row>
    <row r="134" spans="1:7" s="3" customFormat="1" x14ac:dyDescent="0.25">
      <c r="A134" s="47"/>
      <c r="B134" s="47"/>
      <c r="C134" s="47"/>
      <c r="D134" s="47"/>
      <c r="E134" s="47"/>
      <c r="F134" s="47"/>
      <c r="G134" s="47"/>
    </row>
    <row r="135" spans="1:7" s="3" customFormat="1" x14ac:dyDescent="0.25">
      <c r="A135" s="47"/>
      <c r="B135" s="47"/>
      <c r="C135" s="47"/>
      <c r="D135" s="47"/>
      <c r="E135" s="47"/>
      <c r="F135" s="47"/>
      <c r="G135" s="47"/>
    </row>
    <row r="136" spans="1:7" s="3" customFormat="1" x14ac:dyDescent="0.25">
      <c r="A136" s="47"/>
      <c r="B136" s="47"/>
      <c r="C136" s="47"/>
      <c r="D136" s="47"/>
      <c r="E136" s="47"/>
      <c r="F136" s="47"/>
      <c r="G136" s="47"/>
    </row>
    <row r="137" spans="1:7" s="3" customFormat="1" x14ac:dyDescent="0.25">
      <c r="A137" s="47"/>
      <c r="B137" s="47"/>
      <c r="C137" s="47"/>
      <c r="D137" s="47"/>
      <c r="E137" s="47"/>
      <c r="F137" s="47"/>
      <c r="G137" s="47"/>
    </row>
    <row r="138" spans="1:7" s="3" customFormat="1" x14ac:dyDescent="0.25">
      <c r="A138" s="47"/>
      <c r="B138" s="47"/>
      <c r="C138" s="47"/>
      <c r="D138" s="47"/>
      <c r="E138" s="47"/>
      <c r="F138" s="47"/>
      <c r="G138" s="47"/>
    </row>
    <row r="139" spans="1:7" s="3" customFormat="1" x14ac:dyDescent="0.25">
      <c r="A139" s="47"/>
      <c r="B139" s="47"/>
      <c r="C139" s="47"/>
      <c r="D139" s="47"/>
      <c r="E139" s="47"/>
      <c r="F139" s="47"/>
      <c r="G139" s="47"/>
    </row>
    <row r="140" spans="1:7" s="3" customFormat="1" x14ac:dyDescent="0.25">
      <c r="A140" s="47"/>
      <c r="B140" s="47"/>
      <c r="C140" s="47"/>
      <c r="D140" s="47"/>
      <c r="E140" s="47"/>
      <c r="F140" s="47"/>
      <c r="G140" s="47"/>
    </row>
    <row r="141" spans="1:7" s="3" customFormat="1" x14ac:dyDescent="0.25">
      <c r="A141" s="47"/>
      <c r="B141" s="47"/>
      <c r="C141" s="47"/>
      <c r="D141" s="47"/>
      <c r="E141" s="47"/>
      <c r="F141" s="47"/>
      <c r="G141" s="47"/>
    </row>
    <row r="142" spans="1:7" s="3" customFormat="1" x14ac:dyDescent="0.25">
      <c r="A142" s="47"/>
      <c r="B142" s="47"/>
      <c r="C142" s="47"/>
      <c r="D142" s="47"/>
      <c r="E142" s="47"/>
      <c r="F142" s="47"/>
      <c r="G142" s="47"/>
    </row>
    <row r="143" spans="1:7" s="3" customFormat="1" x14ac:dyDescent="0.25">
      <c r="A143" s="47"/>
      <c r="B143" s="47"/>
      <c r="C143" s="47"/>
      <c r="D143" s="47"/>
      <c r="E143" s="47"/>
      <c r="F143" s="47"/>
      <c r="G143" s="47"/>
    </row>
    <row r="144" spans="1:7" s="3" customFormat="1" x14ac:dyDescent="0.25">
      <c r="A144" s="47"/>
      <c r="B144" s="47"/>
      <c r="C144" s="47"/>
      <c r="D144" s="47"/>
      <c r="E144" s="47"/>
      <c r="F144" s="47"/>
      <c r="G144" s="47"/>
    </row>
    <row r="145" spans="1:7" s="3" customFormat="1" x14ac:dyDescent="0.25">
      <c r="A145" s="47"/>
      <c r="B145" s="47"/>
      <c r="C145" s="47"/>
      <c r="D145" s="47"/>
      <c r="E145" s="47"/>
      <c r="F145" s="47"/>
      <c r="G145" s="47"/>
    </row>
    <row r="146" spans="1:7" s="3" customFormat="1" x14ac:dyDescent="0.25">
      <c r="A146" s="47"/>
      <c r="B146" s="47"/>
      <c r="C146" s="47"/>
      <c r="D146" s="47"/>
      <c r="E146" s="47"/>
      <c r="F146" s="47"/>
      <c r="G146" s="47"/>
    </row>
    <row r="147" spans="1:7" s="3" customFormat="1" x14ac:dyDescent="0.25">
      <c r="A147" s="47"/>
      <c r="B147" s="47"/>
      <c r="C147" s="47"/>
      <c r="D147" s="47"/>
      <c r="E147" s="47"/>
      <c r="F147" s="47"/>
      <c r="G147" s="47"/>
    </row>
    <row r="148" spans="1:7" s="3" customFormat="1" x14ac:dyDescent="0.25">
      <c r="A148" s="47"/>
      <c r="B148" s="47"/>
      <c r="C148" s="47"/>
      <c r="D148" s="47"/>
      <c r="E148" s="47"/>
      <c r="F148" s="47"/>
      <c r="G148" s="47"/>
    </row>
    <row r="149" spans="1:7" s="3" customFormat="1" x14ac:dyDescent="0.25">
      <c r="A149" s="47"/>
      <c r="B149" s="47"/>
      <c r="C149" s="47"/>
      <c r="D149" s="47"/>
      <c r="E149" s="47"/>
      <c r="F149" s="47"/>
      <c r="G149" s="47"/>
    </row>
    <row r="150" spans="1:7" s="3" customFormat="1" x14ac:dyDescent="0.25">
      <c r="A150" s="47"/>
      <c r="B150" s="47"/>
      <c r="C150" s="47"/>
      <c r="D150" s="47"/>
      <c r="E150" s="47"/>
      <c r="F150" s="47"/>
      <c r="G150" s="47"/>
    </row>
    <row r="151" spans="1:7" s="3" customFormat="1" x14ac:dyDescent="0.25">
      <c r="A151" s="47"/>
      <c r="B151" s="47"/>
      <c r="C151" s="47"/>
      <c r="D151" s="47"/>
      <c r="E151" s="47"/>
      <c r="F151" s="47"/>
      <c r="G151" s="47"/>
    </row>
    <row r="152" spans="1:7" s="3" customFormat="1" x14ac:dyDescent="0.25">
      <c r="A152" s="47"/>
      <c r="B152" s="47"/>
      <c r="C152" s="47"/>
      <c r="D152" s="47"/>
      <c r="E152" s="47"/>
      <c r="F152" s="47"/>
      <c r="G152" s="47"/>
    </row>
    <row r="153" spans="1:7" s="3" customFormat="1" x14ac:dyDescent="0.25">
      <c r="A153" s="47"/>
      <c r="B153" s="47"/>
      <c r="C153" s="47"/>
      <c r="D153" s="47"/>
      <c r="E153" s="47"/>
      <c r="F153" s="47"/>
      <c r="G153" s="47"/>
    </row>
    <row r="154" spans="1:7" s="3" customFormat="1" x14ac:dyDescent="0.25">
      <c r="A154" s="47"/>
      <c r="B154" s="47"/>
      <c r="C154" s="47"/>
      <c r="D154" s="47"/>
      <c r="E154" s="47"/>
      <c r="F154" s="47"/>
      <c r="G154" s="47"/>
    </row>
    <row r="155" spans="1:7" s="3" customFormat="1" x14ac:dyDescent="0.25">
      <c r="A155" s="47"/>
      <c r="B155" s="47"/>
      <c r="C155" s="47"/>
      <c r="D155" s="47"/>
      <c r="E155" s="47"/>
      <c r="F155" s="47"/>
      <c r="G155" s="47"/>
    </row>
    <row r="156" spans="1:7" s="3" customFormat="1" x14ac:dyDescent="0.25">
      <c r="A156" s="47"/>
      <c r="B156" s="47"/>
      <c r="C156" s="47"/>
      <c r="D156" s="47"/>
      <c r="E156" s="47"/>
      <c r="F156" s="47"/>
      <c r="G156" s="47"/>
    </row>
    <row r="157" spans="1:7" s="3" customFormat="1" x14ac:dyDescent="0.25">
      <c r="A157" s="47"/>
      <c r="B157" s="47"/>
      <c r="C157" s="47"/>
      <c r="D157" s="47"/>
      <c r="E157" s="47"/>
      <c r="F157" s="47"/>
      <c r="G157" s="47"/>
    </row>
    <row r="158" spans="1:7" s="3" customFormat="1" x14ac:dyDescent="0.25">
      <c r="A158" s="47"/>
      <c r="B158" s="47"/>
      <c r="C158" s="47"/>
      <c r="D158" s="47"/>
      <c r="E158" s="47"/>
      <c r="F158" s="47"/>
      <c r="G158" s="47"/>
    </row>
    <row r="159" spans="1:7" s="3" customFormat="1" x14ac:dyDescent="0.25">
      <c r="A159" s="47"/>
      <c r="B159" s="47"/>
      <c r="C159" s="47"/>
      <c r="D159" s="47"/>
      <c r="E159" s="47"/>
      <c r="F159" s="47"/>
      <c r="G159" s="47"/>
    </row>
    <row r="160" spans="1:7" s="3" customFormat="1" x14ac:dyDescent="0.25">
      <c r="A160" s="47"/>
      <c r="B160" s="47"/>
      <c r="C160" s="47"/>
      <c r="D160" s="47"/>
      <c r="E160" s="47"/>
      <c r="F160" s="47"/>
      <c r="G160" s="47"/>
    </row>
    <row r="161" spans="1:7" s="3" customFormat="1" x14ac:dyDescent="0.25">
      <c r="A161" s="47"/>
      <c r="B161" s="47"/>
      <c r="C161" s="47"/>
      <c r="D161" s="47"/>
      <c r="E161" s="47"/>
      <c r="F161" s="47"/>
      <c r="G161" s="47"/>
    </row>
    <row r="162" spans="1:7" s="3" customFormat="1" x14ac:dyDescent="0.25">
      <c r="A162" s="47"/>
      <c r="B162" s="47"/>
      <c r="C162" s="47"/>
      <c r="D162" s="47"/>
      <c r="E162" s="47"/>
      <c r="F162" s="47"/>
      <c r="G162" s="47"/>
    </row>
    <row r="163" spans="1:7" s="3" customFormat="1" x14ac:dyDescent="0.25">
      <c r="A163" s="47"/>
      <c r="B163" s="47"/>
      <c r="C163" s="47"/>
      <c r="D163" s="47"/>
      <c r="E163" s="47"/>
      <c r="F163" s="47"/>
      <c r="G163" s="47"/>
    </row>
    <row r="164" spans="1:7" s="3" customFormat="1" x14ac:dyDescent="0.25">
      <c r="A164" s="47"/>
      <c r="B164" s="47"/>
      <c r="C164" s="47"/>
      <c r="D164" s="47"/>
      <c r="E164" s="47"/>
      <c r="F164" s="47"/>
      <c r="G164" s="47"/>
    </row>
    <row r="165" spans="1:7" s="3" customFormat="1" x14ac:dyDescent="0.25">
      <c r="A165" s="47"/>
      <c r="B165" s="47"/>
      <c r="C165" s="47"/>
      <c r="D165" s="47"/>
      <c r="E165" s="47"/>
      <c r="F165" s="47"/>
      <c r="G165" s="47"/>
    </row>
    <row r="166" spans="1:7" s="3" customFormat="1" x14ac:dyDescent="0.25">
      <c r="A166" s="47"/>
      <c r="B166" s="47"/>
      <c r="C166" s="47"/>
      <c r="D166" s="47"/>
      <c r="E166" s="47"/>
      <c r="F166" s="47"/>
      <c r="G166" s="47"/>
    </row>
    <row r="167" spans="1:7" s="3" customFormat="1" x14ac:dyDescent="0.25">
      <c r="A167" s="47"/>
      <c r="B167" s="47"/>
      <c r="C167" s="47"/>
      <c r="D167" s="47"/>
      <c r="E167" s="47"/>
      <c r="F167" s="47"/>
      <c r="G167" s="47"/>
    </row>
    <row r="168" spans="1:7" s="3" customFormat="1" x14ac:dyDescent="0.25">
      <c r="A168" s="47"/>
      <c r="B168" s="47"/>
      <c r="C168" s="47"/>
      <c r="D168" s="47"/>
      <c r="E168" s="47"/>
      <c r="F168" s="47"/>
      <c r="G168" s="47"/>
    </row>
    <row r="169" spans="1:7" s="3" customFormat="1" x14ac:dyDescent="0.25">
      <c r="A169" s="47"/>
      <c r="B169" s="47"/>
      <c r="C169" s="47"/>
      <c r="D169" s="47"/>
      <c r="E169" s="47"/>
      <c r="F169" s="47"/>
      <c r="G169" s="47"/>
    </row>
    <row r="170" spans="1:7" s="3" customFormat="1" x14ac:dyDescent="0.25">
      <c r="A170" s="47"/>
      <c r="B170" s="47"/>
      <c r="C170" s="47"/>
      <c r="D170" s="47"/>
      <c r="E170" s="47"/>
      <c r="F170" s="47"/>
      <c r="G170" s="47"/>
    </row>
    <row r="171" spans="1:7" s="3" customFormat="1" x14ac:dyDescent="0.25">
      <c r="A171" s="47"/>
      <c r="B171" s="47"/>
      <c r="C171" s="47"/>
      <c r="D171" s="47"/>
      <c r="E171" s="47"/>
      <c r="F171" s="47"/>
      <c r="G171" s="47"/>
    </row>
    <row r="172" spans="1:7" s="3" customFormat="1" x14ac:dyDescent="0.25">
      <c r="A172" s="47"/>
      <c r="B172" s="47"/>
      <c r="C172" s="47"/>
      <c r="D172" s="47"/>
      <c r="E172" s="47"/>
      <c r="F172" s="47"/>
      <c r="G172" s="47"/>
    </row>
    <row r="173" spans="1:7" s="3" customFormat="1" x14ac:dyDescent="0.25">
      <c r="A173" s="47"/>
      <c r="B173" s="47"/>
      <c r="C173" s="47"/>
      <c r="D173" s="47"/>
      <c r="E173" s="47"/>
      <c r="F173" s="47"/>
      <c r="G173" s="47"/>
    </row>
  </sheetData>
  <mergeCells count="7">
    <mergeCell ref="E7:G7"/>
    <mergeCell ref="A1:G1"/>
    <mergeCell ref="A2:G2"/>
    <mergeCell ref="A3:G3"/>
    <mergeCell ref="A4:G4"/>
    <mergeCell ref="A5:G5"/>
    <mergeCell ref="E6:G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A185-E913-4F32-9218-A7063EAB39BA}">
  <dimension ref="A1:AR874"/>
  <sheetViews>
    <sheetView topLeftCell="F1" workbookViewId="0">
      <selection activeCell="A4" sqref="A4:O4"/>
    </sheetView>
  </sheetViews>
  <sheetFormatPr baseColWidth="10" defaultColWidth="11.42578125" defaultRowHeight="15.75" x14ac:dyDescent="0.3"/>
  <cols>
    <col min="1" max="1" width="6" style="159" customWidth="1"/>
    <col min="2" max="2" width="5.7109375" style="159" customWidth="1"/>
    <col min="3" max="3" width="6.140625" style="159" customWidth="1"/>
    <col min="4" max="4" width="5.42578125" style="159" customWidth="1"/>
    <col min="5" max="5" width="6.42578125" style="159" customWidth="1"/>
    <col min="6" max="6" width="62.85546875" style="159" customWidth="1"/>
    <col min="7" max="7" width="17" style="159" customWidth="1"/>
    <col min="8" max="8" width="16.5703125" style="159" customWidth="1"/>
    <col min="9" max="9" width="14.85546875" style="159" customWidth="1"/>
    <col min="10" max="10" width="15" style="159" customWidth="1"/>
    <col min="11" max="11" width="14" style="159" customWidth="1"/>
    <col min="12" max="12" width="15.7109375" style="159" customWidth="1"/>
    <col min="13" max="13" width="16.28515625" style="159" customWidth="1"/>
    <col min="14" max="14" width="15.5703125" style="159" customWidth="1"/>
    <col min="15" max="15" width="11.42578125" style="53"/>
    <col min="16" max="44" width="11.42578125" style="52"/>
    <col min="45" max="16384" width="11.42578125" style="53"/>
  </cols>
  <sheetData>
    <row r="1" spans="1:15" ht="15.75" customHeight="1" x14ac:dyDescent="0.2">
      <c r="A1" s="49">
        <f>+[1]PPNE1!B1</f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5" ht="15.75" customHeight="1" x14ac:dyDescent="0.25">
      <c r="A2" s="54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5"/>
    </row>
    <row r="3" spans="1:15" ht="15.75" customHeight="1" x14ac:dyDescent="0.25">
      <c r="A3" s="56" t="s">
        <v>33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57"/>
    </row>
    <row r="4" spans="1:15" ht="15.75" customHeight="1" x14ac:dyDescent="0.2">
      <c r="A4" s="8" t="s">
        <v>34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58"/>
    </row>
    <row r="5" spans="1:15" ht="15.75" customHeight="1" x14ac:dyDescent="0.2">
      <c r="A5" s="8">
        <f>+[1]PPNE1!C5</f>
        <v>2022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8"/>
    </row>
    <row r="6" spans="1:15" ht="15.75" customHeight="1" x14ac:dyDescent="0.2">
      <c r="A6" s="10" t="s">
        <v>1</v>
      </c>
      <c r="B6" s="11"/>
      <c r="C6" s="11"/>
      <c r="D6" s="11"/>
      <c r="E6" s="11"/>
      <c r="F6" s="12" t="str">
        <f>+[1]PPNE1!B6</f>
        <v>Norcentral</v>
      </c>
      <c r="G6" s="12"/>
      <c r="H6" s="12"/>
      <c r="I6" s="12"/>
      <c r="J6" s="12"/>
      <c r="K6" s="12"/>
      <c r="L6" s="12"/>
      <c r="M6" s="12"/>
      <c r="N6" s="12"/>
      <c r="O6" s="59"/>
    </row>
    <row r="7" spans="1:15" ht="15.75" customHeight="1" x14ac:dyDescent="0.2">
      <c r="A7" s="13" t="s">
        <v>35</v>
      </c>
      <c r="B7" s="14"/>
      <c r="C7" s="14"/>
      <c r="D7" s="15"/>
      <c r="E7" s="14"/>
      <c r="F7" s="60" t="str">
        <f>+[1]PPNE1!B7</f>
        <v>HOSPITAL PROVINCIAL RICARDO LIMARDO</v>
      </c>
      <c r="G7" s="60"/>
      <c r="H7" s="60"/>
      <c r="I7" s="60"/>
      <c r="J7" s="60"/>
      <c r="K7" s="60"/>
      <c r="L7" s="60"/>
      <c r="M7" s="60"/>
      <c r="N7" s="60"/>
      <c r="O7" s="61"/>
    </row>
    <row r="8" spans="1:15" ht="15.75" customHeight="1" x14ac:dyDescent="0.2">
      <c r="A8" s="62" t="s">
        <v>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4"/>
    </row>
    <row r="9" spans="1:15" ht="13.5" x14ac:dyDescent="0.25">
      <c r="A9" s="65" t="s">
        <v>36</v>
      </c>
      <c r="B9" s="66"/>
      <c r="C9" s="66"/>
      <c r="D9" s="66"/>
      <c r="E9" s="67"/>
      <c r="F9" s="68"/>
      <c r="G9" s="69">
        <f>+[1]PPNE3!F16</f>
        <v>29600000</v>
      </c>
      <c r="H9" s="70"/>
      <c r="I9" s="70"/>
      <c r="J9" s="70"/>
      <c r="K9" s="70"/>
      <c r="L9" s="70"/>
      <c r="M9" s="70"/>
      <c r="N9" s="70"/>
      <c r="O9" s="71"/>
    </row>
    <row r="10" spans="1:15" ht="13.5" x14ac:dyDescent="0.25">
      <c r="A10" s="65" t="s">
        <v>37</v>
      </c>
      <c r="B10" s="66"/>
      <c r="C10" s="66"/>
      <c r="D10" s="66"/>
      <c r="E10" s="67"/>
      <c r="F10" s="68"/>
      <c r="G10" s="69">
        <f>+[1]PPNE3!F22</f>
        <v>162815630.04000002</v>
      </c>
      <c r="H10" s="70"/>
      <c r="I10" s="70"/>
      <c r="J10" s="70"/>
      <c r="K10" s="70"/>
      <c r="L10" s="70"/>
      <c r="M10" s="70"/>
      <c r="N10" s="70"/>
      <c r="O10" s="71"/>
    </row>
    <row r="11" spans="1:15" ht="13.5" x14ac:dyDescent="0.25">
      <c r="A11" s="65" t="s">
        <v>38</v>
      </c>
      <c r="B11" s="66"/>
      <c r="C11" s="66"/>
      <c r="D11" s="66"/>
      <c r="E11" s="67"/>
      <c r="F11" s="68"/>
      <c r="G11" s="69">
        <f>+[1]PPNE3!F15</f>
        <v>251280027.47999999</v>
      </c>
      <c r="H11" s="70"/>
      <c r="I11" s="70"/>
      <c r="J11" s="70"/>
      <c r="K11" s="70"/>
      <c r="L11" s="70"/>
      <c r="M11" s="70"/>
      <c r="N11" s="70"/>
      <c r="O11" s="71"/>
    </row>
    <row r="12" spans="1:15" ht="13.5" x14ac:dyDescent="0.25">
      <c r="A12" s="65" t="s">
        <v>39</v>
      </c>
      <c r="B12" s="66"/>
      <c r="C12" s="66"/>
      <c r="D12" s="66"/>
      <c r="E12" s="67"/>
      <c r="F12" s="68"/>
      <c r="G12" s="69">
        <f>[1]PPNE3!F11+[1]PPNE3!F12+[1]PPNE3!F17+[1]PPNE3!F20+[1]PPNE3!F21</f>
        <v>3975000</v>
      </c>
      <c r="H12" s="70"/>
      <c r="I12" s="70"/>
      <c r="J12" s="70"/>
      <c r="K12" s="70"/>
      <c r="L12" s="70"/>
      <c r="M12" s="70"/>
      <c r="N12" s="70"/>
      <c r="O12" s="71"/>
    </row>
    <row r="13" spans="1:15" ht="13.5" x14ac:dyDescent="0.25">
      <c r="A13" s="72" t="s">
        <v>19</v>
      </c>
      <c r="B13" s="66"/>
      <c r="C13" s="66"/>
      <c r="D13" s="66"/>
      <c r="E13" s="67"/>
      <c r="F13" s="68"/>
      <c r="G13" s="73">
        <f>+[1]PPNE3!F18</f>
        <v>0</v>
      </c>
      <c r="H13" s="70"/>
      <c r="I13" s="70"/>
      <c r="J13" s="70"/>
      <c r="K13" s="70"/>
      <c r="L13" s="70"/>
      <c r="M13" s="70"/>
      <c r="N13" s="70"/>
      <c r="O13" s="71"/>
    </row>
    <row r="14" spans="1:15" ht="14.25" thickBot="1" x14ac:dyDescent="0.3">
      <c r="A14" s="74" t="s">
        <v>40</v>
      </c>
      <c r="B14" s="75"/>
      <c r="C14" s="75"/>
      <c r="D14" s="75"/>
      <c r="E14" s="76"/>
      <c r="F14" s="77"/>
      <c r="G14" s="78">
        <f>SUM(G9:G13)</f>
        <v>447670657.51999998</v>
      </c>
      <c r="H14" s="79"/>
      <c r="I14" s="79"/>
      <c r="J14" s="79"/>
      <c r="K14" s="79"/>
      <c r="L14" s="79"/>
      <c r="M14" s="79"/>
      <c r="N14" s="79"/>
      <c r="O14" s="80"/>
    </row>
    <row r="15" spans="1:15" ht="15.75" customHeight="1" thickTop="1" x14ac:dyDescent="0.2">
      <c r="A15" s="81" t="s">
        <v>41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3"/>
    </row>
    <row r="16" spans="1:15" ht="19.5" customHeight="1" x14ac:dyDescent="0.2">
      <c r="A16" s="84" t="s">
        <v>42</v>
      </c>
      <c r="B16" s="84" t="s">
        <v>3</v>
      </c>
      <c r="C16" s="84" t="s">
        <v>4</v>
      </c>
      <c r="D16" s="84" t="s">
        <v>5</v>
      </c>
      <c r="E16" s="84" t="s">
        <v>6</v>
      </c>
      <c r="F16" s="85" t="s">
        <v>43</v>
      </c>
      <c r="G16" s="86" t="s">
        <v>44</v>
      </c>
      <c r="H16" s="86" t="s">
        <v>45</v>
      </c>
      <c r="I16" s="87" t="s">
        <v>46</v>
      </c>
      <c r="J16" s="88" t="s">
        <v>47</v>
      </c>
      <c r="K16" s="88"/>
      <c r="L16" s="86" t="s">
        <v>48</v>
      </c>
      <c r="M16" s="86"/>
      <c r="N16" s="89" t="s">
        <v>49</v>
      </c>
      <c r="O16" s="89" t="s">
        <v>9</v>
      </c>
    </row>
    <row r="17" spans="1:15" ht="44.25" customHeight="1" x14ac:dyDescent="0.2">
      <c r="A17" s="84"/>
      <c r="B17" s="84"/>
      <c r="C17" s="84"/>
      <c r="D17" s="84"/>
      <c r="E17" s="84"/>
      <c r="F17" s="90"/>
      <c r="G17" s="86"/>
      <c r="H17" s="86"/>
      <c r="I17" s="87"/>
      <c r="J17" s="91" t="s">
        <v>50</v>
      </c>
      <c r="K17" s="91" t="s">
        <v>51</v>
      </c>
      <c r="L17" s="91" t="s">
        <v>52</v>
      </c>
      <c r="M17" s="91" t="s">
        <v>53</v>
      </c>
      <c r="N17" s="92"/>
      <c r="O17" s="92"/>
    </row>
    <row r="18" spans="1:15" ht="12.75" x14ac:dyDescent="0.2">
      <c r="A18" s="93">
        <v>2</v>
      </c>
      <c r="B18" s="94"/>
      <c r="C18" s="94"/>
      <c r="D18" s="94"/>
      <c r="E18" s="94"/>
      <c r="F18" s="95" t="s">
        <v>54</v>
      </c>
      <c r="G18" s="96">
        <v>1218088.0100000002</v>
      </c>
      <c r="H18" s="96">
        <v>42645189.5</v>
      </c>
      <c r="I18" s="96">
        <v>57698404.860000007</v>
      </c>
      <c r="J18" s="96">
        <v>4613476.25</v>
      </c>
      <c r="K18" s="96">
        <v>10842376.25</v>
      </c>
      <c r="L18" s="96">
        <v>1068238.01</v>
      </c>
      <c r="M18" s="96">
        <v>328970206.25</v>
      </c>
      <c r="N18" s="96">
        <v>447670657.51999998</v>
      </c>
      <c r="O18" s="97">
        <v>100</v>
      </c>
    </row>
    <row r="19" spans="1:15" ht="12.75" x14ac:dyDescent="0.2">
      <c r="A19" s="98">
        <v>2</v>
      </c>
      <c r="B19" s="99">
        <v>1</v>
      </c>
      <c r="C19" s="100"/>
      <c r="D19" s="100"/>
      <c r="E19" s="100"/>
      <c r="F19" s="101" t="s">
        <v>55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307470601.69999999</v>
      </c>
      <c r="N19" s="102">
        <v>307470601.69999999</v>
      </c>
      <c r="O19" s="103">
        <v>68.682321821877167</v>
      </c>
    </row>
    <row r="20" spans="1:15" ht="12.75" x14ac:dyDescent="0.2">
      <c r="A20" s="104">
        <v>2</v>
      </c>
      <c r="B20" s="105">
        <v>1</v>
      </c>
      <c r="C20" s="105">
        <v>1</v>
      </c>
      <c r="D20" s="105"/>
      <c r="E20" s="105"/>
      <c r="F20" s="106" t="s">
        <v>56</v>
      </c>
      <c r="G20" s="107">
        <v>0</v>
      </c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107">
        <v>295105681.81999999</v>
      </c>
      <c r="N20" s="107">
        <v>295105681.81999999</v>
      </c>
      <c r="O20" s="108">
        <v>65.920264565656936</v>
      </c>
    </row>
    <row r="21" spans="1:15" ht="12.75" x14ac:dyDescent="0.2">
      <c r="A21" s="109">
        <v>2</v>
      </c>
      <c r="B21" s="110">
        <v>1</v>
      </c>
      <c r="C21" s="110">
        <v>1</v>
      </c>
      <c r="D21" s="110">
        <v>1</v>
      </c>
      <c r="E21" s="110"/>
      <c r="F21" s="111" t="s">
        <v>57</v>
      </c>
      <c r="G21" s="112">
        <f t="shared" ref="G21:N21" si="0">SUM(G22:G27)</f>
        <v>0</v>
      </c>
      <c r="H21" s="112">
        <f t="shared" si="0"/>
        <v>0</v>
      </c>
      <c r="I21" s="112">
        <f t="shared" si="0"/>
        <v>0</v>
      </c>
      <c r="J21" s="112">
        <f t="shared" si="0"/>
        <v>0</v>
      </c>
      <c r="K21" s="112">
        <f t="shared" si="0"/>
        <v>0</v>
      </c>
      <c r="L21" s="112">
        <f t="shared" si="0"/>
        <v>0</v>
      </c>
      <c r="M21" s="112">
        <f t="shared" si="0"/>
        <v>266757732.56</v>
      </c>
      <c r="N21" s="112">
        <f t="shared" si="0"/>
        <v>266757732.56</v>
      </c>
      <c r="O21" s="113">
        <v>59.587942180034972</v>
      </c>
    </row>
    <row r="22" spans="1:15" ht="12.75" x14ac:dyDescent="0.2">
      <c r="A22" s="114">
        <v>2</v>
      </c>
      <c r="B22" s="115">
        <v>1</v>
      </c>
      <c r="C22" s="115">
        <v>1</v>
      </c>
      <c r="D22" s="115">
        <v>1</v>
      </c>
      <c r="E22" s="115" t="s">
        <v>58</v>
      </c>
      <c r="F22" s="116" t="s">
        <v>59</v>
      </c>
      <c r="G22" s="117"/>
      <c r="H22" s="117"/>
      <c r="I22" s="117"/>
      <c r="J22" s="117"/>
      <c r="K22" s="117"/>
      <c r="L22" s="117"/>
      <c r="M22" s="117">
        <v>251280027.47999999</v>
      </c>
      <c r="N22" s="117">
        <f t="shared" ref="N22:N27" si="1">SUBTOTAL(9,G22:M22)</f>
        <v>251280027.47999999</v>
      </c>
      <c r="O22" s="118">
        <f t="shared" ref="O22:O27" si="2">IFERROR(N22/$N$18*100,"0.00")</f>
        <v>56.130555634813717</v>
      </c>
    </row>
    <row r="23" spans="1:15" ht="12.75" x14ac:dyDescent="0.2">
      <c r="A23" s="114">
        <v>2</v>
      </c>
      <c r="B23" s="115">
        <v>1</v>
      </c>
      <c r="C23" s="115">
        <v>1</v>
      </c>
      <c r="D23" s="115">
        <v>1</v>
      </c>
      <c r="E23" s="115" t="s">
        <v>60</v>
      </c>
      <c r="F23" s="119" t="s">
        <v>61</v>
      </c>
      <c r="G23" s="117"/>
      <c r="H23" s="117"/>
      <c r="I23" s="117"/>
      <c r="J23" s="117"/>
      <c r="K23" s="117"/>
      <c r="L23" s="117"/>
      <c r="M23" s="117"/>
      <c r="N23" s="117">
        <f t="shared" si="1"/>
        <v>0</v>
      </c>
      <c r="O23" s="118">
        <f t="shared" si="2"/>
        <v>0</v>
      </c>
    </row>
    <row r="24" spans="1:15" ht="12.75" x14ac:dyDescent="0.2">
      <c r="A24" s="114">
        <v>2</v>
      </c>
      <c r="B24" s="115">
        <v>1</v>
      </c>
      <c r="C24" s="115">
        <v>1</v>
      </c>
      <c r="D24" s="115">
        <v>1</v>
      </c>
      <c r="E24" s="115" t="s">
        <v>62</v>
      </c>
      <c r="F24" s="119" t="s">
        <v>63</v>
      </c>
      <c r="G24" s="117"/>
      <c r="H24" s="117"/>
      <c r="I24" s="117"/>
      <c r="J24" s="117"/>
      <c r="K24" s="117"/>
      <c r="L24" s="117"/>
      <c r="M24" s="117"/>
      <c r="N24" s="117">
        <f t="shared" si="1"/>
        <v>0</v>
      </c>
      <c r="O24" s="118">
        <f t="shared" si="2"/>
        <v>0</v>
      </c>
    </row>
    <row r="25" spans="1:15" ht="12.75" x14ac:dyDescent="0.2">
      <c r="A25" s="114">
        <v>2</v>
      </c>
      <c r="B25" s="115">
        <v>1</v>
      </c>
      <c r="C25" s="115">
        <v>1</v>
      </c>
      <c r="D25" s="115">
        <v>1</v>
      </c>
      <c r="E25" s="115" t="s">
        <v>64</v>
      </c>
      <c r="F25" s="119" t="s">
        <v>65</v>
      </c>
      <c r="G25" s="117"/>
      <c r="H25" s="117"/>
      <c r="I25" s="117"/>
      <c r="J25" s="117"/>
      <c r="K25" s="117"/>
      <c r="L25" s="117"/>
      <c r="M25" s="117"/>
      <c r="N25" s="117">
        <f t="shared" si="1"/>
        <v>0</v>
      </c>
      <c r="O25" s="118">
        <f t="shared" si="2"/>
        <v>0</v>
      </c>
    </row>
    <row r="26" spans="1:15" ht="12.75" x14ac:dyDescent="0.2">
      <c r="A26" s="114">
        <v>2</v>
      </c>
      <c r="B26" s="115">
        <v>1</v>
      </c>
      <c r="C26" s="115">
        <v>1</v>
      </c>
      <c r="D26" s="115">
        <v>1</v>
      </c>
      <c r="E26" s="115" t="s">
        <v>66</v>
      </c>
      <c r="F26" s="119" t="s">
        <v>67</v>
      </c>
      <c r="G26" s="117"/>
      <c r="H26" s="117"/>
      <c r="I26" s="117"/>
      <c r="J26" s="117"/>
      <c r="K26" s="117"/>
      <c r="L26" s="117"/>
      <c r="M26" s="117">
        <v>15477705.08</v>
      </c>
      <c r="N26" s="117">
        <f t="shared" si="1"/>
        <v>15477705.08</v>
      </c>
      <c r="O26" s="118">
        <f t="shared" si="2"/>
        <v>3.457386545221254</v>
      </c>
    </row>
    <row r="27" spans="1:15" ht="12.75" x14ac:dyDescent="0.2">
      <c r="A27" s="114">
        <v>2</v>
      </c>
      <c r="B27" s="115">
        <v>1</v>
      </c>
      <c r="C27" s="115">
        <v>1</v>
      </c>
      <c r="D27" s="115">
        <v>1</v>
      </c>
      <c r="E27" s="115" t="s">
        <v>68</v>
      </c>
      <c r="F27" s="119" t="s">
        <v>69</v>
      </c>
      <c r="G27" s="117"/>
      <c r="H27" s="117"/>
      <c r="I27" s="117"/>
      <c r="J27" s="117"/>
      <c r="K27" s="117"/>
      <c r="L27" s="117"/>
      <c r="M27" s="117"/>
      <c r="N27" s="117">
        <f t="shared" si="1"/>
        <v>0</v>
      </c>
      <c r="O27" s="118">
        <f t="shared" si="2"/>
        <v>0</v>
      </c>
    </row>
    <row r="28" spans="1:15" ht="12.75" x14ac:dyDescent="0.2">
      <c r="A28" s="109">
        <v>2</v>
      </c>
      <c r="B28" s="110">
        <v>1</v>
      </c>
      <c r="C28" s="110">
        <v>1</v>
      </c>
      <c r="D28" s="110">
        <v>2</v>
      </c>
      <c r="E28" s="110"/>
      <c r="F28" s="111" t="s">
        <v>70</v>
      </c>
      <c r="G28" s="112">
        <f t="shared" ref="G28:N28" si="3">SUM(G29:G35)</f>
        <v>0</v>
      </c>
      <c r="H28" s="112">
        <f t="shared" si="3"/>
        <v>0</v>
      </c>
      <c r="I28" s="112">
        <f t="shared" si="3"/>
        <v>0</v>
      </c>
      <c r="J28" s="112">
        <f t="shared" si="3"/>
        <v>0</v>
      </c>
      <c r="K28" s="112">
        <f t="shared" si="3"/>
        <v>0</v>
      </c>
      <c r="L28" s="112">
        <f t="shared" si="3"/>
        <v>0</v>
      </c>
      <c r="M28" s="112">
        <f t="shared" si="3"/>
        <v>25364095.199999999</v>
      </c>
      <c r="N28" s="112">
        <f t="shared" si="3"/>
        <v>25364095.199999999</v>
      </c>
      <c r="O28" s="113">
        <v>5.6657935412858373</v>
      </c>
    </row>
    <row r="29" spans="1:15" ht="12.75" x14ac:dyDescent="0.2">
      <c r="A29" s="114">
        <v>2</v>
      </c>
      <c r="B29" s="115">
        <v>1</v>
      </c>
      <c r="C29" s="115">
        <v>1</v>
      </c>
      <c r="D29" s="115">
        <v>2</v>
      </c>
      <c r="E29" s="115" t="s">
        <v>58</v>
      </c>
      <c r="F29" s="119" t="s">
        <v>71</v>
      </c>
      <c r="G29" s="117"/>
      <c r="H29" s="117"/>
      <c r="I29" s="117"/>
      <c r="J29" s="117"/>
      <c r="K29" s="117"/>
      <c r="L29" s="117"/>
      <c r="M29" s="117">
        <v>25364095.199999999</v>
      </c>
      <c r="N29" s="117">
        <f t="shared" ref="N29:N35" si="4">SUBTOTAL(9,G29:M29)</f>
        <v>25364095.199999999</v>
      </c>
      <c r="O29" s="118">
        <f t="shared" ref="O29:O35" si="5">IFERROR(N29/$N$18*100,"0.00")</f>
        <v>5.6657935412858373</v>
      </c>
    </row>
    <row r="30" spans="1:15" ht="12.75" x14ac:dyDescent="0.2">
      <c r="A30" s="114">
        <v>2</v>
      </c>
      <c r="B30" s="115">
        <v>1</v>
      </c>
      <c r="C30" s="115">
        <v>1</v>
      </c>
      <c r="D30" s="115">
        <v>2</v>
      </c>
      <c r="E30" s="115" t="s">
        <v>60</v>
      </c>
      <c r="F30" s="119" t="s">
        <v>72</v>
      </c>
      <c r="G30" s="117"/>
      <c r="H30" s="117"/>
      <c r="I30" s="117"/>
      <c r="J30" s="117"/>
      <c r="K30" s="117"/>
      <c r="L30" s="117"/>
      <c r="M30" s="117"/>
      <c r="N30" s="117">
        <f t="shared" si="4"/>
        <v>0</v>
      </c>
      <c r="O30" s="118">
        <f t="shared" si="5"/>
        <v>0</v>
      </c>
    </row>
    <row r="31" spans="1:15" ht="12.75" x14ac:dyDescent="0.2">
      <c r="A31" s="114">
        <v>2</v>
      </c>
      <c r="B31" s="115">
        <v>1</v>
      </c>
      <c r="C31" s="115">
        <v>1</v>
      </c>
      <c r="D31" s="115">
        <v>2</v>
      </c>
      <c r="E31" s="115" t="s">
        <v>62</v>
      </c>
      <c r="F31" s="119" t="s">
        <v>73</v>
      </c>
      <c r="G31" s="117"/>
      <c r="H31" s="117"/>
      <c r="I31" s="117"/>
      <c r="J31" s="117"/>
      <c r="K31" s="117"/>
      <c r="L31" s="117"/>
      <c r="M31" s="117"/>
      <c r="N31" s="117">
        <f t="shared" si="4"/>
        <v>0</v>
      </c>
      <c r="O31" s="118">
        <f t="shared" si="5"/>
        <v>0</v>
      </c>
    </row>
    <row r="32" spans="1:15" ht="12.75" x14ac:dyDescent="0.2">
      <c r="A32" s="114">
        <v>2</v>
      </c>
      <c r="B32" s="115">
        <v>1</v>
      </c>
      <c r="C32" s="115">
        <v>1</v>
      </c>
      <c r="D32" s="115">
        <v>2</v>
      </c>
      <c r="E32" s="115" t="s">
        <v>64</v>
      </c>
      <c r="F32" s="119" t="s">
        <v>74</v>
      </c>
      <c r="G32" s="117"/>
      <c r="H32" s="117"/>
      <c r="I32" s="117"/>
      <c r="J32" s="117"/>
      <c r="K32" s="117"/>
      <c r="L32" s="117"/>
      <c r="M32" s="117"/>
      <c r="N32" s="117">
        <f t="shared" si="4"/>
        <v>0</v>
      </c>
      <c r="O32" s="118">
        <f t="shared" si="5"/>
        <v>0</v>
      </c>
    </row>
    <row r="33" spans="1:15" ht="12.75" x14ac:dyDescent="0.2">
      <c r="A33" s="114">
        <v>2</v>
      </c>
      <c r="B33" s="115">
        <v>1</v>
      </c>
      <c r="C33" s="115">
        <v>1</v>
      </c>
      <c r="D33" s="115">
        <v>2</v>
      </c>
      <c r="E33" s="115" t="s">
        <v>66</v>
      </c>
      <c r="F33" s="119" t="s">
        <v>75</v>
      </c>
      <c r="G33" s="117"/>
      <c r="H33" s="117"/>
      <c r="I33" s="117"/>
      <c r="J33" s="117"/>
      <c r="K33" s="117"/>
      <c r="L33" s="117"/>
      <c r="M33" s="117"/>
      <c r="N33" s="117">
        <f t="shared" si="4"/>
        <v>0</v>
      </c>
      <c r="O33" s="118">
        <f t="shared" si="5"/>
        <v>0</v>
      </c>
    </row>
    <row r="34" spans="1:15" ht="12.75" x14ac:dyDescent="0.2">
      <c r="A34" s="114">
        <v>2</v>
      </c>
      <c r="B34" s="115">
        <v>1</v>
      </c>
      <c r="C34" s="115">
        <v>1</v>
      </c>
      <c r="D34" s="115">
        <v>2</v>
      </c>
      <c r="E34" s="115" t="s">
        <v>68</v>
      </c>
      <c r="F34" s="119" t="s">
        <v>76</v>
      </c>
      <c r="G34" s="117"/>
      <c r="H34" s="117"/>
      <c r="I34" s="117"/>
      <c r="J34" s="117"/>
      <c r="K34" s="117"/>
      <c r="L34" s="117"/>
      <c r="M34" s="117"/>
      <c r="N34" s="117">
        <f t="shared" si="4"/>
        <v>0</v>
      </c>
      <c r="O34" s="118">
        <f t="shared" si="5"/>
        <v>0</v>
      </c>
    </row>
    <row r="35" spans="1:15" ht="12.75" x14ac:dyDescent="0.2">
      <c r="A35" s="114">
        <v>2</v>
      </c>
      <c r="B35" s="115">
        <v>1</v>
      </c>
      <c r="C35" s="115">
        <v>1</v>
      </c>
      <c r="D35" s="115">
        <v>2</v>
      </c>
      <c r="E35" s="115" t="s">
        <v>77</v>
      </c>
      <c r="F35" s="119" t="s">
        <v>78</v>
      </c>
      <c r="G35" s="117"/>
      <c r="H35" s="117"/>
      <c r="I35" s="117"/>
      <c r="J35" s="117"/>
      <c r="K35" s="117"/>
      <c r="L35" s="117"/>
      <c r="M35" s="117"/>
      <c r="N35" s="117">
        <f t="shared" si="4"/>
        <v>0</v>
      </c>
      <c r="O35" s="118">
        <f t="shared" si="5"/>
        <v>0</v>
      </c>
    </row>
    <row r="36" spans="1:15" ht="12.75" x14ac:dyDescent="0.2">
      <c r="A36" s="109">
        <v>2</v>
      </c>
      <c r="B36" s="110">
        <v>1</v>
      </c>
      <c r="C36" s="110">
        <v>1</v>
      </c>
      <c r="D36" s="110">
        <v>3</v>
      </c>
      <c r="E36" s="110"/>
      <c r="F36" s="111" t="s">
        <v>79</v>
      </c>
      <c r="G36" s="112">
        <f t="shared" ref="G36:O36" si="6">G37</f>
        <v>0</v>
      </c>
      <c r="H36" s="112">
        <f t="shared" si="6"/>
        <v>0</v>
      </c>
      <c r="I36" s="112">
        <f t="shared" si="6"/>
        <v>0</v>
      </c>
      <c r="J36" s="112">
        <f t="shared" si="6"/>
        <v>0</v>
      </c>
      <c r="K36" s="112">
        <f t="shared" si="6"/>
        <v>0</v>
      </c>
      <c r="L36" s="112">
        <f t="shared" si="6"/>
        <v>0</v>
      </c>
      <c r="M36" s="112">
        <f t="shared" si="6"/>
        <v>0</v>
      </c>
      <c r="N36" s="112">
        <f t="shared" si="6"/>
        <v>0</v>
      </c>
      <c r="O36" s="113">
        <v>0</v>
      </c>
    </row>
    <row r="37" spans="1:15" ht="12.75" x14ac:dyDescent="0.2">
      <c r="A37" s="114">
        <v>2</v>
      </c>
      <c r="B37" s="115">
        <v>1</v>
      </c>
      <c r="C37" s="115">
        <v>1</v>
      </c>
      <c r="D37" s="115">
        <v>3</v>
      </c>
      <c r="E37" s="115" t="s">
        <v>58</v>
      </c>
      <c r="F37" s="119" t="s">
        <v>79</v>
      </c>
      <c r="G37" s="117"/>
      <c r="H37" s="117"/>
      <c r="I37" s="117"/>
      <c r="J37" s="117"/>
      <c r="K37" s="117"/>
      <c r="L37" s="117"/>
      <c r="M37" s="117"/>
      <c r="N37" s="117">
        <f>SUBTOTAL(9,G37:M37)</f>
        <v>0</v>
      </c>
      <c r="O37" s="118">
        <f>IFERROR(N37/$N$18*100,"0.00")</f>
        <v>0</v>
      </c>
    </row>
    <row r="38" spans="1:15" ht="12.75" x14ac:dyDescent="0.2">
      <c r="A38" s="109">
        <v>2</v>
      </c>
      <c r="B38" s="110">
        <v>1</v>
      </c>
      <c r="C38" s="110">
        <v>1</v>
      </c>
      <c r="D38" s="110">
        <v>4</v>
      </c>
      <c r="E38" s="110"/>
      <c r="F38" s="111" t="s">
        <v>80</v>
      </c>
      <c r="G38" s="112">
        <f t="shared" ref="G38:O38" si="7">G39</f>
        <v>0</v>
      </c>
      <c r="H38" s="112">
        <f t="shared" si="7"/>
        <v>0</v>
      </c>
      <c r="I38" s="112">
        <f t="shared" si="7"/>
        <v>0</v>
      </c>
      <c r="J38" s="112">
        <f t="shared" si="7"/>
        <v>0</v>
      </c>
      <c r="K38" s="112">
        <f t="shared" si="7"/>
        <v>0</v>
      </c>
      <c r="L38" s="112">
        <f t="shared" si="7"/>
        <v>0</v>
      </c>
      <c r="M38" s="112">
        <f t="shared" si="7"/>
        <v>2983854.06</v>
      </c>
      <c r="N38" s="112">
        <f t="shared" si="7"/>
        <v>2983854.06</v>
      </c>
      <c r="O38" s="113">
        <v>0.6665288443361278</v>
      </c>
    </row>
    <row r="39" spans="1:15" ht="12.75" x14ac:dyDescent="0.2">
      <c r="A39" s="114">
        <v>2</v>
      </c>
      <c r="B39" s="115">
        <v>1</v>
      </c>
      <c r="C39" s="115">
        <v>1</v>
      </c>
      <c r="D39" s="115">
        <v>4</v>
      </c>
      <c r="E39" s="115" t="s">
        <v>58</v>
      </c>
      <c r="F39" s="119" t="s">
        <v>80</v>
      </c>
      <c r="G39" s="117"/>
      <c r="H39" s="117"/>
      <c r="I39" s="117"/>
      <c r="J39" s="117"/>
      <c r="K39" s="117"/>
      <c r="L39" s="117"/>
      <c r="M39" s="117">
        <v>2983854.06</v>
      </c>
      <c r="N39" s="117">
        <f>SUBTOTAL(9,G39:M39)</f>
        <v>2983854.06</v>
      </c>
      <c r="O39" s="118">
        <f>IFERROR(N39/$N$18*100,"0.00")</f>
        <v>0.6665288443361278</v>
      </c>
    </row>
    <row r="40" spans="1:15" ht="12.75" x14ac:dyDescent="0.2">
      <c r="A40" s="109">
        <v>2</v>
      </c>
      <c r="B40" s="110">
        <v>1</v>
      </c>
      <c r="C40" s="110">
        <v>1</v>
      </c>
      <c r="D40" s="110">
        <v>5</v>
      </c>
      <c r="E40" s="110"/>
      <c r="F40" s="111" t="s">
        <v>81</v>
      </c>
      <c r="G40" s="112">
        <f t="shared" ref="G40:N40" si="8">SUM(G41:G44)</f>
        <v>0</v>
      </c>
      <c r="H40" s="112">
        <f t="shared" si="8"/>
        <v>0</v>
      </c>
      <c r="I40" s="112">
        <f t="shared" si="8"/>
        <v>0</v>
      </c>
      <c r="J40" s="112">
        <f t="shared" si="8"/>
        <v>0</v>
      </c>
      <c r="K40" s="112">
        <f t="shared" si="8"/>
        <v>0</v>
      </c>
      <c r="L40" s="112">
        <f t="shared" si="8"/>
        <v>0</v>
      </c>
      <c r="M40" s="112">
        <f t="shared" si="8"/>
        <v>0</v>
      </c>
      <c r="N40" s="112">
        <f t="shared" si="8"/>
        <v>0</v>
      </c>
      <c r="O40" s="113">
        <v>0</v>
      </c>
    </row>
    <row r="41" spans="1:15" ht="12.75" x14ac:dyDescent="0.2">
      <c r="A41" s="114">
        <v>2</v>
      </c>
      <c r="B41" s="115">
        <v>1</v>
      </c>
      <c r="C41" s="115">
        <v>1</v>
      </c>
      <c r="D41" s="115">
        <v>5</v>
      </c>
      <c r="E41" s="115" t="s">
        <v>58</v>
      </c>
      <c r="F41" s="120" t="s">
        <v>81</v>
      </c>
      <c r="G41" s="117"/>
      <c r="H41" s="117"/>
      <c r="I41" s="117"/>
      <c r="J41" s="117"/>
      <c r="K41" s="117"/>
      <c r="L41" s="117"/>
      <c r="M41" s="117"/>
      <c r="N41" s="117">
        <f>SUBTOTAL(9,G41:M41)</f>
        <v>0</v>
      </c>
      <c r="O41" s="118">
        <f>IFERROR(N41/$N$18*100,"0.00")</f>
        <v>0</v>
      </c>
    </row>
    <row r="42" spans="1:15" ht="12.75" x14ac:dyDescent="0.2">
      <c r="A42" s="114">
        <v>2</v>
      </c>
      <c r="B42" s="115">
        <v>1</v>
      </c>
      <c r="C42" s="115">
        <v>1</v>
      </c>
      <c r="D42" s="115">
        <v>5</v>
      </c>
      <c r="E42" s="115" t="s">
        <v>60</v>
      </c>
      <c r="F42" s="119" t="s">
        <v>82</v>
      </c>
      <c r="G42" s="117"/>
      <c r="H42" s="117"/>
      <c r="I42" s="117"/>
      <c r="J42" s="117"/>
      <c r="K42" s="117"/>
      <c r="L42" s="117"/>
      <c r="M42" s="117"/>
      <c r="N42" s="117">
        <f>SUBTOTAL(9,G42:M42)</f>
        <v>0</v>
      </c>
      <c r="O42" s="118">
        <f>IFERROR(N42/$N$18*100,"0.00")</f>
        <v>0</v>
      </c>
    </row>
    <row r="43" spans="1:15" ht="12.75" x14ac:dyDescent="0.2">
      <c r="A43" s="114">
        <v>2</v>
      </c>
      <c r="B43" s="115">
        <v>1</v>
      </c>
      <c r="C43" s="115">
        <v>1</v>
      </c>
      <c r="D43" s="115">
        <v>5</v>
      </c>
      <c r="E43" s="115" t="s">
        <v>62</v>
      </c>
      <c r="F43" s="119" t="s">
        <v>83</v>
      </c>
      <c r="G43" s="117"/>
      <c r="H43" s="117"/>
      <c r="I43" s="117"/>
      <c r="J43" s="117"/>
      <c r="K43" s="117"/>
      <c r="L43" s="117"/>
      <c r="M43" s="117"/>
      <c r="N43" s="117">
        <f>SUBTOTAL(9,G43:M43)</f>
        <v>0</v>
      </c>
      <c r="O43" s="118">
        <f>IFERROR(N43/$N$18*100,"0.00")</f>
        <v>0</v>
      </c>
    </row>
    <row r="44" spans="1:15" ht="12.75" x14ac:dyDescent="0.2">
      <c r="A44" s="114">
        <v>2</v>
      </c>
      <c r="B44" s="115">
        <v>1</v>
      </c>
      <c r="C44" s="115">
        <v>1</v>
      </c>
      <c r="D44" s="115">
        <v>5</v>
      </c>
      <c r="E44" s="115" t="s">
        <v>64</v>
      </c>
      <c r="F44" s="119" t="s">
        <v>84</v>
      </c>
      <c r="G44" s="117"/>
      <c r="H44" s="117"/>
      <c r="I44" s="117"/>
      <c r="J44" s="117"/>
      <c r="K44" s="117"/>
      <c r="L44" s="117"/>
      <c r="M44" s="117"/>
      <c r="N44" s="117">
        <f>SUBTOTAL(9,G44:M44)</f>
        <v>0</v>
      </c>
      <c r="O44" s="118">
        <f>IFERROR(N44/$N$18*100,"0.00")</f>
        <v>0</v>
      </c>
    </row>
    <row r="45" spans="1:15" ht="12.75" x14ac:dyDescent="0.2">
      <c r="A45" s="109">
        <v>2</v>
      </c>
      <c r="B45" s="110">
        <v>1</v>
      </c>
      <c r="C45" s="110">
        <v>1</v>
      </c>
      <c r="D45" s="110">
        <v>6</v>
      </c>
      <c r="E45" s="110"/>
      <c r="F45" s="111" t="s">
        <v>85</v>
      </c>
      <c r="G45" s="112">
        <f t="shared" ref="G45:O45" si="9">G46</f>
        <v>0</v>
      </c>
      <c r="H45" s="112">
        <f t="shared" si="9"/>
        <v>0</v>
      </c>
      <c r="I45" s="112">
        <f t="shared" si="9"/>
        <v>0</v>
      </c>
      <c r="J45" s="112">
        <f t="shared" si="9"/>
        <v>0</v>
      </c>
      <c r="K45" s="112">
        <f t="shared" si="9"/>
        <v>0</v>
      </c>
      <c r="L45" s="112">
        <f t="shared" si="9"/>
        <v>0</v>
      </c>
      <c r="M45" s="112">
        <f t="shared" si="9"/>
        <v>0</v>
      </c>
      <c r="N45" s="112">
        <f t="shared" si="9"/>
        <v>0</v>
      </c>
      <c r="O45" s="113">
        <v>0</v>
      </c>
    </row>
    <row r="46" spans="1:15" ht="12.75" x14ac:dyDescent="0.2">
      <c r="A46" s="114">
        <v>2</v>
      </c>
      <c r="B46" s="115">
        <v>1</v>
      </c>
      <c r="C46" s="115">
        <v>1</v>
      </c>
      <c r="D46" s="115">
        <v>6</v>
      </c>
      <c r="E46" s="115" t="s">
        <v>58</v>
      </c>
      <c r="F46" s="119" t="s">
        <v>85</v>
      </c>
      <c r="G46" s="117"/>
      <c r="H46" s="117"/>
      <c r="I46" s="117"/>
      <c r="J46" s="117"/>
      <c r="K46" s="117"/>
      <c r="L46" s="117"/>
      <c r="M46" s="117"/>
      <c r="N46" s="117">
        <f>SUBTOTAL(9,G46:M46)</f>
        <v>0</v>
      </c>
      <c r="O46" s="118">
        <f>IFERROR(N46/$N$18*100,"0.00")</f>
        <v>0</v>
      </c>
    </row>
    <row r="47" spans="1:15" ht="12.75" x14ac:dyDescent="0.2">
      <c r="A47" s="104">
        <v>2</v>
      </c>
      <c r="B47" s="105">
        <v>1</v>
      </c>
      <c r="C47" s="105">
        <v>2</v>
      </c>
      <c r="D47" s="105"/>
      <c r="E47" s="105"/>
      <c r="F47" s="106" t="s">
        <v>86</v>
      </c>
      <c r="G47" s="121">
        <f t="shared" ref="G47:N47" si="10">+G48+G50+G61</f>
        <v>0</v>
      </c>
      <c r="H47" s="121">
        <f t="shared" si="10"/>
        <v>0</v>
      </c>
      <c r="I47" s="121">
        <f t="shared" si="10"/>
        <v>0</v>
      </c>
      <c r="J47" s="121">
        <f t="shared" si="10"/>
        <v>0</v>
      </c>
      <c r="K47" s="121">
        <f t="shared" si="10"/>
        <v>0</v>
      </c>
      <c r="L47" s="121">
        <f t="shared" si="10"/>
        <v>0</v>
      </c>
      <c r="M47" s="121">
        <f t="shared" si="10"/>
        <v>7864919.8799999999</v>
      </c>
      <c r="N47" s="121">
        <f t="shared" si="10"/>
        <v>7864919.8799999999</v>
      </c>
      <c r="O47" s="108">
        <v>1.7568540059270312</v>
      </c>
    </row>
    <row r="48" spans="1:15" ht="12.75" x14ac:dyDescent="0.2">
      <c r="A48" s="109">
        <v>2</v>
      </c>
      <c r="B48" s="110">
        <v>1</v>
      </c>
      <c r="C48" s="110">
        <v>2</v>
      </c>
      <c r="D48" s="110">
        <v>1</v>
      </c>
      <c r="E48" s="110"/>
      <c r="F48" s="111" t="s">
        <v>87</v>
      </c>
      <c r="G48" s="112">
        <f t="shared" ref="G48:O48" si="11">G49</f>
        <v>0</v>
      </c>
      <c r="H48" s="112">
        <f t="shared" si="11"/>
        <v>0</v>
      </c>
      <c r="I48" s="112">
        <f t="shared" si="11"/>
        <v>0</v>
      </c>
      <c r="J48" s="112">
        <f t="shared" si="11"/>
        <v>0</v>
      </c>
      <c r="K48" s="112">
        <f t="shared" si="11"/>
        <v>0</v>
      </c>
      <c r="L48" s="112">
        <f t="shared" si="11"/>
        <v>0</v>
      </c>
      <c r="M48" s="112">
        <f t="shared" si="11"/>
        <v>0</v>
      </c>
      <c r="N48" s="112">
        <f t="shared" si="11"/>
        <v>0</v>
      </c>
      <c r="O48" s="113">
        <v>0</v>
      </c>
    </row>
    <row r="49" spans="1:15" ht="12.75" x14ac:dyDescent="0.2">
      <c r="A49" s="114">
        <v>2</v>
      </c>
      <c r="B49" s="115">
        <v>1</v>
      </c>
      <c r="C49" s="115">
        <v>2</v>
      </c>
      <c r="D49" s="115">
        <v>1</v>
      </c>
      <c r="E49" s="115" t="s">
        <v>58</v>
      </c>
      <c r="F49" s="119" t="s">
        <v>87</v>
      </c>
      <c r="G49" s="117"/>
      <c r="H49" s="117"/>
      <c r="I49" s="117"/>
      <c r="J49" s="117"/>
      <c r="K49" s="117"/>
      <c r="L49" s="117"/>
      <c r="M49" s="117"/>
      <c r="N49" s="117">
        <f>SUBTOTAL(9,G49:M49)</f>
        <v>0</v>
      </c>
      <c r="O49" s="118">
        <f>IFERROR(N49/$N$18*100,"0.00")</f>
        <v>0</v>
      </c>
    </row>
    <row r="50" spans="1:15" ht="12.75" x14ac:dyDescent="0.2">
      <c r="A50" s="109">
        <v>2</v>
      </c>
      <c r="B50" s="110">
        <v>1</v>
      </c>
      <c r="C50" s="110">
        <v>2</v>
      </c>
      <c r="D50" s="110">
        <v>2</v>
      </c>
      <c r="E50" s="110"/>
      <c r="F50" s="111" t="s">
        <v>88</v>
      </c>
      <c r="G50" s="112">
        <f t="shared" ref="G50:N50" si="12">SUM(G51:G60)</f>
        <v>0</v>
      </c>
      <c r="H50" s="112">
        <f t="shared" si="12"/>
        <v>0</v>
      </c>
      <c r="I50" s="112">
        <f t="shared" si="12"/>
        <v>0</v>
      </c>
      <c r="J50" s="112">
        <f t="shared" si="12"/>
        <v>0</v>
      </c>
      <c r="K50" s="112">
        <f t="shared" si="12"/>
        <v>0</v>
      </c>
      <c r="L50" s="112">
        <f t="shared" si="12"/>
        <v>0</v>
      </c>
      <c r="M50" s="112">
        <f t="shared" si="12"/>
        <v>7864919.8799999999</v>
      </c>
      <c r="N50" s="112">
        <f t="shared" si="12"/>
        <v>7864919.8799999999</v>
      </c>
      <c r="O50" s="113">
        <v>1.7568540059270312</v>
      </c>
    </row>
    <row r="51" spans="1:15" ht="12.75" x14ac:dyDescent="0.2">
      <c r="A51" s="114">
        <v>2</v>
      </c>
      <c r="B51" s="115">
        <v>1</v>
      </c>
      <c r="C51" s="115">
        <v>2</v>
      </c>
      <c r="D51" s="115">
        <v>2</v>
      </c>
      <c r="E51" s="115" t="s">
        <v>58</v>
      </c>
      <c r="F51" s="119" t="s">
        <v>89</v>
      </c>
      <c r="G51" s="117"/>
      <c r="H51" s="117"/>
      <c r="I51" s="117"/>
      <c r="J51" s="117"/>
      <c r="K51" s="117"/>
      <c r="L51" s="117"/>
      <c r="M51" s="117"/>
      <c r="N51" s="117">
        <f t="shared" ref="N51:N60" si="13">SUBTOTAL(9,G51:M51)</f>
        <v>0</v>
      </c>
      <c r="O51" s="118">
        <f t="shared" ref="O51:O60" si="14">IFERROR(N51/$N$18*100,"0.00")</f>
        <v>0</v>
      </c>
    </row>
    <row r="52" spans="1:15" ht="12.75" x14ac:dyDescent="0.2">
      <c r="A52" s="114">
        <v>2</v>
      </c>
      <c r="B52" s="115">
        <v>1</v>
      </c>
      <c r="C52" s="115">
        <v>2</v>
      </c>
      <c r="D52" s="115">
        <v>2</v>
      </c>
      <c r="E52" s="115" t="s">
        <v>60</v>
      </c>
      <c r="F52" s="119" t="s">
        <v>90</v>
      </c>
      <c r="G52" s="117"/>
      <c r="H52" s="117"/>
      <c r="I52" s="117"/>
      <c r="J52" s="117"/>
      <c r="K52" s="117"/>
      <c r="L52" s="117"/>
      <c r="M52" s="117"/>
      <c r="N52" s="117">
        <f t="shared" si="13"/>
        <v>0</v>
      </c>
      <c r="O52" s="118">
        <f t="shared" si="14"/>
        <v>0</v>
      </c>
    </row>
    <row r="53" spans="1:15" ht="12.75" x14ac:dyDescent="0.2">
      <c r="A53" s="114">
        <v>2</v>
      </c>
      <c r="B53" s="115">
        <v>1</v>
      </c>
      <c r="C53" s="115">
        <v>2</v>
      </c>
      <c r="D53" s="115">
        <v>2</v>
      </c>
      <c r="E53" s="115" t="s">
        <v>62</v>
      </c>
      <c r="F53" s="122" t="s">
        <v>91</v>
      </c>
      <c r="G53" s="117"/>
      <c r="H53" s="117"/>
      <c r="I53" s="117"/>
      <c r="J53" s="117"/>
      <c r="K53" s="117"/>
      <c r="L53" s="117"/>
      <c r="M53" s="117"/>
      <c r="N53" s="117">
        <f t="shared" si="13"/>
        <v>0</v>
      </c>
      <c r="O53" s="118">
        <f t="shared" si="14"/>
        <v>0</v>
      </c>
    </row>
    <row r="54" spans="1:15" ht="12.75" x14ac:dyDescent="0.2">
      <c r="A54" s="114">
        <v>2</v>
      </c>
      <c r="B54" s="115">
        <v>1</v>
      </c>
      <c r="C54" s="115">
        <v>2</v>
      </c>
      <c r="D54" s="115">
        <v>2</v>
      </c>
      <c r="E54" s="115" t="s">
        <v>64</v>
      </c>
      <c r="F54" s="119" t="s">
        <v>92</v>
      </c>
      <c r="G54" s="117"/>
      <c r="H54" s="117"/>
      <c r="I54" s="117"/>
      <c r="J54" s="117"/>
      <c r="K54" s="117"/>
      <c r="L54" s="117"/>
      <c r="M54" s="117"/>
      <c r="N54" s="117">
        <f t="shared" si="13"/>
        <v>0</v>
      </c>
      <c r="O54" s="118">
        <f t="shared" si="14"/>
        <v>0</v>
      </c>
    </row>
    <row r="55" spans="1:15" ht="12.75" x14ac:dyDescent="0.2">
      <c r="A55" s="114">
        <v>2</v>
      </c>
      <c r="B55" s="115">
        <v>1</v>
      </c>
      <c r="C55" s="115">
        <v>2</v>
      </c>
      <c r="D55" s="115">
        <v>2</v>
      </c>
      <c r="E55" s="115" t="s">
        <v>66</v>
      </c>
      <c r="F55" s="119" t="s">
        <v>93</v>
      </c>
      <c r="G55" s="117"/>
      <c r="H55" s="117"/>
      <c r="I55" s="117"/>
      <c r="J55" s="117"/>
      <c r="K55" s="117"/>
      <c r="L55" s="117"/>
      <c r="M55" s="117"/>
      <c r="N55" s="117">
        <f t="shared" si="13"/>
        <v>0</v>
      </c>
      <c r="O55" s="118">
        <f t="shared" si="14"/>
        <v>0</v>
      </c>
    </row>
    <row r="56" spans="1:15" ht="12.75" x14ac:dyDescent="0.2">
      <c r="A56" s="114">
        <v>2</v>
      </c>
      <c r="B56" s="115">
        <v>1</v>
      </c>
      <c r="C56" s="115">
        <v>2</v>
      </c>
      <c r="D56" s="115">
        <v>2</v>
      </c>
      <c r="E56" s="115" t="s">
        <v>68</v>
      </c>
      <c r="F56" s="119" t="s">
        <v>94</v>
      </c>
      <c r="G56" s="117"/>
      <c r="H56" s="117"/>
      <c r="I56" s="117"/>
      <c r="J56" s="117"/>
      <c r="K56" s="117"/>
      <c r="L56" s="117"/>
      <c r="M56" s="117"/>
      <c r="N56" s="117">
        <f t="shared" si="13"/>
        <v>0</v>
      </c>
      <c r="O56" s="118">
        <f t="shared" si="14"/>
        <v>0</v>
      </c>
    </row>
    <row r="57" spans="1:15" ht="12.75" x14ac:dyDescent="0.2">
      <c r="A57" s="114">
        <v>2</v>
      </c>
      <c r="B57" s="115">
        <v>1</v>
      </c>
      <c r="C57" s="115">
        <v>2</v>
      </c>
      <c r="D57" s="115">
        <v>2</v>
      </c>
      <c r="E57" s="115" t="s">
        <v>77</v>
      </c>
      <c r="F57" s="119" t="s">
        <v>95</v>
      </c>
      <c r="G57" s="117"/>
      <c r="H57" s="117"/>
      <c r="I57" s="117"/>
      <c r="J57" s="117"/>
      <c r="K57" s="117"/>
      <c r="L57" s="117"/>
      <c r="M57" s="117"/>
      <c r="N57" s="117">
        <f t="shared" si="13"/>
        <v>0</v>
      </c>
      <c r="O57" s="118">
        <f t="shared" si="14"/>
        <v>0</v>
      </c>
    </row>
    <row r="58" spans="1:15" ht="12.75" x14ac:dyDescent="0.2">
      <c r="A58" s="114">
        <v>2</v>
      </c>
      <c r="B58" s="115">
        <v>1</v>
      </c>
      <c r="C58" s="115">
        <v>2</v>
      </c>
      <c r="D58" s="115">
        <v>2</v>
      </c>
      <c r="E58" s="115" t="s">
        <v>96</v>
      </c>
      <c r="F58" s="119" t="s">
        <v>97</v>
      </c>
      <c r="G58" s="117"/>
      <c r="H58" s="117"/>
      <c r="I58" s="117"/>
      <c r="J58" s="117"/>
      <c r="K58" s="117"/>
      <c r="L58" s="117"/>
      <c r="M58" s="117">
        <v>7864919.8799999999</v>
      </c>
      <c r="N58" s="117">
        <f t="shared" si="13"/>
        <v>7864919.8799999999</v>
      </c>
      <c r="O58" s="118">
        <f t="shared" si="14"/>
        <v>1.7568540059270312</v>
      </c>
    </row>
    <row r="59" spans="1:15" ht="12.75" x14ac:dyDescent="0.2">
      <c r="A59" s="114">
        <v>2</v>
      </c>
      <c r="B59" s="115">
        <v>1</v>
      </c>
      <c r="C59" s="115">
        <v>2</v>
      </c>
      <c r="D59" s="115">
        <v>2</v>
      </c>
      <c r="E59" s="115" t="s">
        <v>98</v>
      </c>
      <c r="F59" s="119" t="s">
        <v>99</v>
      </c>
      <c r="G59" s="117"/>
      <c r="H59" s="117"/>
      <c r="I59" s="117"/>
      <c r="J59" s="117"/>
      <c r="K59" s="117"/>
      <c r="L59" s="117"/>
      <c r="M59" s="117"/>
      <c r="N59" s="117">
        <f t="shared" si="13"/>
        <v>0</v>
      </c>
      <c r="O59" s="118">
        <f t="shared" si="14"/>
        <v>0</v>
      </c>
    </row>
    <row r="60" spans="1:15" ht="12.75" x14ac:dyDescent="0.2">
      <c r="A60" s="114">
        <v>2</v>
      </c>
      <c r="B60" s="115">
        <v>1</v>
      </c>
      <c r="C60" s="115">
        <v>2</v>
      </c>
      <c r="D60" s="115">
        <v>2</v>
      </c>
      <c r="E60" s="115" t="s">
        <v>100</v>
      </c>
      <c r="F60" s="122" t="s">
        <v>101</v>
      </c>
      <c r="G60" s="117"/>
      <c r="H60" s="117"/>
      <c r="I60" s="117"/>
      <c r="J60" s="117"/>
      <c r="K60" s="117"/>
      <c r="L60" s="117"/>
      <c r="M60" s="117"/>
      <c r="N60" s="117">
        <f t="shared" si="13"/>
        <v>0</v>
      </c>
      <c r="O60" s="118">
        <f t="shared" si="14"/>
        <v>0</v>
      </c>
    </row>
    <row r="61" spans="1:15" ht="12.75" x14ac:dyDescent="0.2">
      <c r="A61" s="109">
        <v>2</v>
      </c>
      <c r="B61" s="110">
        <v>1</v>
      </c>
      <c r="C61" s="110">
        <v>2</v>
      </c>
      <c r="D61" s="110">
        <v>3</v>
      </c>
      <c r="E61" s="110"/>
      <c r="F61" s="111" t="s">
        <v>102</v>
      </c>
      <c r="G61" s="112">
        <f t="shared" ref="G61:O61" si="15">G62</f>
        <v>0</v>
      </c>
      <c r="H61" s="112">
        <f t="shared" si="15"/>
        <v>0</v>
      </c>
      <c r="I61" s="112">
        <f t="shared" si="15"/>
        <v>0</v>
      </c>
      <c r="J61" s="112">
        <f t="shared" si="15"/>
        <v>0</v>
      </c>
      <c r="K61" s="112">
        <f t="shared" si="15"/>
        <v>0</v>
      </c>
      <c r="L61" s="112">
        <f t="shared" si="15"/>
        <v>0</v>
      </c>
      <c r="M61" s="112">
        <f t="shared" si="15"/>
        <v>0</v>
      </c>
      <c r="N61" s="112">
        <f t="shared" si="15"/>
        <v>0</v>
      </c>
      <c r="O61" s="113">
        <v>0</v>
      </c>
    </row>
    <row r="62" spans="1:15" ht="12.75" x14ac:dyDescent="0.2">
      <c r="A62" s="114">
        <v>2</v>
      </c>
      <c r="B62" s="115">
        <v>1</v>
      </c>
      <c r="C62" s="115">
        <v>2</v>
      </c>
      <c r="D62" s="115">
        <v>3</v>
      </c>
      <c r="E62" s="115" t="s">
        <v>58</v>
      </c>
      <c r="F62" s="119" t="s">
        <v>102</v>
      </c>
      <c r="G62" s="117"/>
      <c r="H62" s="117"/>
      <c r="I62" s="117"/>
      <c r="J62" s="117"/>
      <c r="K62" s="117"/>
      <c r="L62" s="117"/>
      <c r="M62" s="117"/>
      <c r="N62" s="117">
        <f>SUBTOTAL(9,G62:M62)</f>
        <v>0</v>
      </c>
      <c r="O62" s="118">
        <f>IFERROR(N62/$N$18*100,"0.00")</f>
        <v>0</v>
      </c>
    </row>
    <row r="63" spans="1:15" ht="12.75" x14ac:dyDescent="0.2">
      <c r="A63" s="104">
        <v>2</v>
      </c>
      <c r="B63" s="105">
        <v>1</v>
      </c>
      <c r="C63" s="105">
        <v>3</v>
      </c>
      <c r="D63" s="105"/>
      <c r="E63" s="105"/>
      <c r="F63" s="106" t="s">
        <v>103</v>
      </c>
      <c r="G63" s="121">
        <f t="shared" ref="G63:N63" si="16">G64+G67</f>
        <v>0</v>
      </c>
      <c r="H63" s="121">
        <f t="shared" si="16"/>
        <v>0</v>
      </c>
      <c r="I63" s="121">
        <f t="shared" si="16"/>
        <v>0</v>
      </c>
      <c r="J63" s="121">
        <f t="shared" si="16"/>
        <v>0</v>
      </c>
      <c r="K63" s="121">
        <f t="shared" si="16"/>
        <v>0</v>
      </c>
      <c r="L63" s="121">
        <f t="shared" si="16"/>
        <v>0</v>
      </c>
      <c r="M63" s="121">
        <f t="shared" si="16"/>
        <v>0</v>
      </c>
      <c r="N63" s="121">
        <f t="shared" si="16"/>
        <v>0</v>
      </c>
      <c r="O63" s="108">
        <v>0</v>
      </c>
    </row>
    <row r="64" spans="1:15" ht="12.75" x14ac:dyDescent="0.2">
      <c r="A64" s="109">
        <v>2</v>
      </c>
      <c r="B64" s="110">
        <v>1</v>
      </c>
      <c r="C64" s="110">
        <v>3</v>
      </c>
      <c r="D64" s="110">
        <v>1</v>
      </c>
      <c r="E64" s="110"/>
      <c r="F64" s="123" t="s">
        <v>104</v>
      </c>
      <c r="G64" s="112">
        <f t="shared" ref="G64:N64" si="17">SUM(G65:G66)</f>
        <v>0</v>
      </c>
      <c r="H64" s="112">
        <f t="shared" si="17"/>
        <v>0</v>
      </c>
      <c r="I64" s="112">
        <f t="shared" si="17"/>
        <v>0</v>
      </c>
      <c r="J64" s="112">
        <f t="shared" si="17"/>
        <v>0</v>
      </c>
      <c r="K64" s="112">
        <f t="shared" si="17"/>
        <v>0</v>
      </c>
      <c r="L64" s="112">
        <f t="shared" si="17"/>
        <v>0</v>
      </c>
      <c r="M64" s="112">
        <f t="shared" si="17"/>
        <v>0</v>
      </c>
      <c r="N64" s="112">
        <f t="shared" si="17"/>
        <v>0</v>
      </c>
      <c r="O64" s="113">
        <v>0</v>
      </c>
    </row>
    <row r="65" spans="1:15" ht="12.75" x14ac:dyDescent="0.2">
      <c r="A65" s="124">
        <v>2</v>
      </c>
      <c r="B65" s="115">
        <v>1</v>
      </c>
      <c r="C65" s="115">
        <v>3</v>
      </c>
      <c r="D65" s="115">
        <v>1</v>
      </c>
      <c r="E65" s="115" t="s">
        <v>58</v>
      </c>
      <c r="F65" s="125" t="s">
        <v>105</v>
      </c>
      <c r="G65" s="117"/>
      <c r="H65" s="117"/>
      <c r="I65" s="117"/>
      <c r="J65" s="117"/>
      <c r="K65" s="117"/>
      <c r="L65" s="117"/>
      <c r="M65" s="117"/>
      <c r="N65" s="117">
        <f>SUBTOTAL(9,G65:M65)</f>
        <v>0</v>
      </c>
      <c r="O65" s="118">
        <f>IFERROR(N65/$N$18*100,"0.00")</f>
        <v>0</v>
      </c>
    </row>
    <row r="66" spans="1:15" ht="12.75" x14ac:dyDescent="0.2">
      <c r="A66" s="124">
        <v>2</v>
      </c>
      <c r="B66" s="115">
        <v>1</v>
      </c>
      <c r="C66" s="115">
        <v>3</v>
      </c>
      <c r="D66" s="115">
        <v>1</v>
      </c>
      <c r="E66" s="115" t="s">
        <v>60</v>
      </c>
      <c r="F66" s="125" t="s">
        <v>106</v>
      </c>
      <c r="G66" s="117"/>
      <c r="H66" s="117"/>
      <c r="I66" s="117"/>
      <c r="J66" s="117"/>
      <c r="K66" s="117"/>
      <c r="L66" s="117"/>
      <c r="M66" s="117"/>
      <c r="N66" s="117">
        <f>SUBTOTAL(9,G66:M66)</f>
        <v>0</v>
      </c>
      <c r="O66" s="118">
        <f>IFERROR(N66/$N$18*100,"0.00")</f>
        <v>0</v>
      </c>
    </row>
    <row r="67" spans="1:15" ht="12.75" x14ac:dyDescent="0.2">
      <c r="A67" s="109">
        <v>2</v>
      </c>
      <c r="B67" s="110">
        <v>1</v>
      </c>
      <c r="C67" s="110">
        <v>3</v>
      </c>
      <c r="D67" s="110">
        <v>2</v>
      </c>
      <c r="E67" s="110"/>
      <c r="F67" s="123" t="s">
        <v>107</v>
      </c>
      <c r="G67" s="112">
        <f t="shared" ref="G67:N67" si="18">SUM(G68:G69)</f>
        <v>0</v>
      </c>
      <c r="H67" s="112">
        <f t="shared" si="18"/>
        <v>0</v>
      </c>
      <c r="I67" s="112">
        <f t="shared" si="18"/>
        <v>0</v>
      </c>
      <c r="J67" s="112">
        <f t="shared" si="18"/>
        <v>0</v>
      </c>
      <c r="K67" s="112">
        <f t="shared" si="18"/>
        <v>0</v>
      </c>
      <c r="L67" s="112">
        <f t="shared" si="18"/>
        <v>0</v>
      </c>
      <c r="M67" s="112">
        <f t="shared" si="18"/>
        <v>0</v>
      </c>
      <c r="N67" s="112">
        <f t="shared" si="18"/>
        <v>0</v>
      </c>
      <c r="O67" s="113">
        <v>0</v>
      </c>
    </row>
    <row r="68" spans="1:15" ht="12.75" x14ac:dyDescent="0.2">
      <c r="A68" s="124">
        <v>2</v>
      </c>
      <c r="B68" s="115">
        <v>1</v>
      </c>
      <c r="C68" s="115">
        <v>3</v>
      </c>
      <c r="D68" s="115">
        <v>2</v>
      </c>
      <c r="E68" s="115" t="s">
        <v>58</v>
      </c>
      <c r="F68" s="125" t="s">
        <v>108</v>
      </c>
      <c r="G68" s="117"/>
      <c r="H68" s="117"/>
      <c r="I68" s="117"/>
      <c r="J68" s="117"/>
      <c r="K68" s="117"/>
      <c r="L68" s="117"/>
      <c r="M68" s="117"/>
      <c r="N68" s="117">
        <f>SUBTOTAL(9,G68:M68)</f>
        <v>0</v>
      </c>
      <c r="O68" s="118">
        <f>IFERROR(N68/$N$18*100,"0.00")</f>
        <v>0</v>
      </c>
    </row>
    <row r="69" spans="1:15" ht="12.75" x14ac:dyDescent="0.2">
      <c r="A69" s="124">
        <v>2</v>
      </c>
      <c r="B69" s="115">
        <v>1</v>
      </c>
      <c r="C69" s="115">
        <v>3</v>
      </c>
      <c r="D69" s="115">
        <v>2</v>
      </c>
      <c r="E69" s="115" t="s">
        <v>60</v>
      </c>
      <c r="F69" s="125" t="s">
        <v>109</v>
      </c>
      <c r="G69" s="117"/>
      <c r="H69" s="117"/>
      <c r="I69" s="117"/>
      <c r="J69" s="117"/>
      <c r="K69" s="117"/>
      <c r="L69" s="117"/>
      <c r="M69" s="117"/>
      <c r="N69" s="117">
        <f>SUBTOTAL(9,G69:M69)</f>
        <v>0</v>
      </c>
      <c r="O69" s="118">
        <f>IFERROR(N69/$N$18*100,"0.00")</f>
        <v>0</v>
      </c>
    </row>
    <row r="70" spans="1:15" ht="12.75" x14ac:dyDescent="0.2">
      <c r="A70" s="104">
        <v>2</v>
      </c>
      <c r="B70" s="105">
        <v>1</v>
      </c>
      <c r="C70" s="105">
        <v>4</v>
      </c>
      <c r="D70" s="105"/>
      <c r="E70" s="105"/>
      <c r="F70" s="106" t="s">
        <v>110</v>
      </c>
      <c r="G70" s="121">
        <f t="shared" ref="G70:N70" si="19">G71+G73</f>
        <v>0</v>
      </c>
      <c r="H70" s="121">
        <f t="shared" si="19"/>
        <v>0</v>
      </c>
      <c r="I70" s="121">
        <f t="shared" si="19"/>
        <v>0</v>
      </c>
      <c r="J70" s="121">
        <f t="shared" si="19"/>
        <v>0</v>
      </c>
      <c r="K70" s="121">
        <f t="shared" si="19"/>
        <v>0</v>
      </c>
      <c r="L70" s="121">
        <f t="shared" si="19"/>
        <v>0</v>
      </c>
      <c r="M70" s="121">
        <f t="shared" si="19"/>
        <v>0</v>
      </c>
      <c r="N70" s="121">
        <f t="shared" si="19"/>
        <v>0</v>
      </c>
      <c r="O70" s="108">
        <v>0</v>
      </c>
    </row>
    <row r="71" spans="1:15" ht="12.75" x14ac:dyDescent="0.2">
      <c r="A71" s="109">
        <v>2</v>
      </c>
      <c r="B71" s="110">
        <v>1</v>
      </c>
      <c r="C71" s="110">
        <v>4</v>
      </c>
      <c r="D71" s="110">
        <v>1</v>
      </c>
      <c r="E71" s="110"/>
      <c r="F71" s="123" t="s">
        <v>111</v>
      </c>
      <c r="G71" s="112">
        <f t="shared" ref="G71:O71" si="20">G72</f>
        <v>0</v>
      </c>
      <c r="H71" s="112">
        <f t="shared" si="20"/>
        <v>0</v>
      </c>
      <c r="I71" s="112">
        <f t="shared" si="20"/>
        <v>0</v>
      </c>
      <c r="J71" s="112">
        <f t="shared" si="20"/>
        <v>0</v>
      </c>
      <c r="K71" s="112">
        <f t="shared" si="20"/>
        <v>0</v>
      </c>
      <c r="L71" s="112">
        <f t="shared" si="20"/>
        <v>0</v>
      </c>
      <c r="M71" s="112">
        <f t="shared" si="20"/>
        <v>0</v>
      </c>
      <c r="N71" s="112">
        <f t="shared" si="20"/>
        <v>0</v>
      </c>
      <c r="O71" s="113">
        <v>0</v>
      </c>
    </row>
    <row r="72" spans="1:15" ht="12.75" x14ac:dyDescent="0.2">
      <c r="A72" s="114">
        <v>2</v>
      </c>
      <c r="B72" s="115">
        <v>1</v>
      </c>
      <c r="C72" s="115">
        <v>4</v>
      </c>
      <c r="D72" s="115">
        <v>1</v>
      </c>
      <c r="E72" s="115" t="s">
        <v>58</v>
      </c>
      <c r="F72" s="119" t="s">
        <v>111</v>
      </c>
      <c r="G72" s="117"/>
      <c r="H72" s="117"/>
      <c r="I72" s="117"/>
      <c r="J72" s="117"/>
      <c r="K72" s="117"/>
      <c r="L72" s="117"/>
      <c r="M72" s="117"/>
      <c r="N72" s="117">
        <f>SUBTOTAL(9,G72:M72)</f>
        <v>0</v>
      </c>
      <c r="O72" s="118">
        <f>IFERROR(N72/$N$18*100,"0.00")</f>
        <v>0</v>
      </c>
    </row>
    <row r="73" spans="1:15" ht="12.75" x14ac:dyDescent="0.2">
      <c r="A73" s="109">
        <v>2</v>
      </c>
      <c r="B73" s="110">
        <v>1</v>
      </c>
      <c r="C73" s="110">
        <v>4</v>
      </c>
      <c r="D73" s="110">
        <v>2</v>
      </c>
      <c r="E73" s="110"/>
      <c r="F73" s="123" t="s">
        <v>112</v>
      </c>
      <c r="G73" s="112">
        <f t="shared" ref="G73:N73" si="21">SUM(G74:G77)</f>
        <v>0</v>
      </c>
      <c r="H73" s="112">
        <f t="shared" si="21"/>
        <v>0</v>
      </c>
      <c r="I73" s="112">
        <f t="shared" si="21"/>
        <v>0</v>
      </c>
      <c r="J73" s="112">
        <f t="shared" si="21"/>
        <v>0</v>
      </c>
      <c r="K73" s="112">
        <f t="shared" si="21"/>
        <v>0</v>
      </c>
      <c r="L73" s="112">
        <f t="shared" si="21"/>
        <v>0</v>
      </c>
      <c r="M73" s="112">
        <f t="shared" si="21"/>
        <v>0</v>
      </c>
      <c r="N73" s="112">
        <f t="shared" si="21"/>
        <v>0</v>
      </c>
      <c r="O73" s="113">
        <v>0</v>
      </c>
    </row>
    <row r="74" spans="1:15" ht="12.75" x14ac:dyDescent="0.2">
      <c r="A74" s="126">
        <v>2</v>
      </c>
      <c r="B74" s="127">
        <v>1</v>
      </c>
      <c r="C74" s="127">
        <v>4</v>
      </c>
      <c r="D74" s="127">
        <v>2</v>
      </c>
      <c r="E74" s="127" t="s">
        <v>58</v>
      </c>
      <c r="F74" s="128" t="s">
        <v>113</v>
      </c>
      <c r="G74" s="129"/>
      <c r="H74" s="129"/>
      <c r="I74" s="129"/>
      <c r="J74" s="129"/>
      <c r="K74" s="129"/>
      <c r="L74" s="129"/>
      <c r="M74" s="129"/>
      <c r="N74" s="129">
        <f>SUBTOTAL(9,G74:M74)</f>
        <v>0</v>
      </c>
      <c r="O74" s="130">
        <f>IFERROR(N74/$N$18*100,"0.00")</f>
        <v>0</v>
      </c>
    </row>
    <row r="75" spans="1:15" ht="12.75" x14ac:dyDescent="0.2">
      <c r="A75" s="114">
        <v>2</v>
      </c>
      <c r="B75" s="115">
        <v>1</v>
      </c>
      <c r="C75" s="115">
        <v>4</v>
      </c>
      <c r="D75" s="115">
        <v>2</v>
      </c>
      <c r="E75" s="115" t="s">
        <v>60</v>
      </c>
      <c r="F75" s="119" t="s">
        <v>114</v>
      </c>
      <c r="G75" s="117"/>
      <c r="H75" s="117"/>
      <c r="I75" s="117"/>
      <c r="J75" s="117"/>
      <c r="K75" s="117"/>
      <c r="L75" s="117"/>
      <c r="M75" s="117"/>
      <c r="N75" s="117">
        <f>SUBTOTAL(9,G75:M75)</f>
        <v>0</v>
      </c>
      <c r="O75" s="118">
        <f>IFERROR(N75/$N$18*100,"0.00")</f>
        <v>0</v>
      </c>
    </row>
    <row r="76" spans="1:15" ht="12.75" x14ac:dyDescent="0.2">
      <c r="A76" s="114">
        <v>2</v>
      </c>
      <c r="B76" s="115">
        <v>1</v>
      </c>
      <c r="C76" s="115">
        <v>4</v>
      </c>
      <c r="D76" s="115">
        <v>2</v>
      </c>
      <c r="E76" s="115" t="s">
        <v>62</v>
      </c>
      <c r="F76" s="119" t="s">
        <v>115</v>
      </c>
      <c r="G76" s="117"/>
      <c r="H76" s="117"/>
      <c r="I76" s="117"/>
      <c r="J76" s="117"/>
      <c r="K76" s="117"/>
      <c r="L76" s="117"/>
      <c r="M76" s="117"/>
      <c r="N76" s="117">
        <f>SUBTOTAL(9,G76:M76)</f>
        <v>0</v>
      </c>
      <c r="O76" s="118">
        <f>IFERROR(N76/$N$18*100,"0.00")</f>
        <v>0</v>
      </c>
    </row>
    <row r="77" spans="1:15" ht="12.75" x14ac:dyDescent="0.2">
      <c r="A77" s="114">
        <v>2</v>
      </c>
      <c r="B77" s="115">
        <v>1</v>
      </c>
      <c r="C77" s="115">
        <v>4</v>
      </c>
      <c r="D77" s="115">
        <v>2</v>
      </c>
      <c r="E77" s="115" t="s">
        <v>64</v>
      </c>
      <c r="F77" s="119" t="s">
        <v>116</v>
      </c>
      <c r="G77" s="117"/>
      <c r="H77" s="117"/>
      <c r="I77" s="117"/>
      <c r="J77" s="117"/>
      <c r="K77" s="117"/>
      <c r="L77" s="117"/>
      <c r="M77" s="117"/>
      <c r="N77" s="117">
        <f>SUBTOTAL(9,G77:M77)</f>
        <v>0</v>
      </c>
      <c r="O77" s="118">
        <f>IFERROR(N77/$N$18*100,"0.00")</f>
        <v>0</v>
      </c>
    </row>
    <row r="78" spans="1:15" ht="12.75" x14ac:dyDescent="0.2">
      <c r="A78" s="104">
        <v>2</v>
      </c>
      <c r="B78" s="105">
        <v>1</v>
      </c>
      <c r="C78" s="105">
        <v>5</v>
      </c>
      <c r="D78" s="105"/>
      <c r="E78" s="105"/>
      <c r="F78" s="106" t="s">
        <v>117</v>
      </c>
      <c r="G78" s="121">
        <f t="shared" ref="G78:N78" si="22">G79+G81+G83+G85</f>
        <v>0</v>
      </c>
      <c r="H78" s="121">
        <f t="shared" si="22"/>
        <v>0</v>
      </c>
      <c r="I78" s="121">
        <f t="shared" si="22"/>
        <v>0</v>
      </c>
      <c r="J78" s="121">
        <f t="shared" si="22"/>
        <v>0</v>
      </c>
      <c r="K78" s="121">
        <f t="shared" si="22"/>
        <v>0</v>
      </c>
      <c r="L78" s="121">
        <f t="shared" si="22"/>
        <v>0</v>
      </c>
      <c r="M78" s="121">
        <f t="shared" si="22"/>
        <v>4500000</v>
      </c>
      <c r="N78" s="121">
        <f t="shared" si="22"/>
        <v>4500000</v>
      </c>
      <c r="O78" s="108">
        <v>1.0052032502932047</v>
      </c>
    </row>
    <row r="79" spans="1:15" ht="12.75" x14ac:dyDescent="0.2">
      <c r="A79" s="109">
        <v>2</v>
      </c>
      <c r="B79" s="110">
        <v>1</v>
      </c>
      <c r="C79" s="110">
        <v>5</v>
      </c>
      <c r="D79" s="110">
        <v>1</v>
      </c>
      <c r="E79" s="110"/>
      <c r="F79" s="111" t="s">
        <v>118</v>
      </c>
      <c r="G79" s="112">
        <f t="shared" ref="G79:O79" si="23">G80</f>
        <v>0</v>
      </c>
      <c r="H79" s="112">
        <f t="shared" si="23"/>
        <v>0</v>
      </c>
      <c r="I79" s="112">
        <f t="shared" si="23"/>
        <v>0</v>
      </c>
      <c r="J79" s="112">
        <f t="shared" si="23"/>
        <v>0</v>
      </c>
      <c r="K79" s="112">
        <f t="shared" si="23"/>
        <v>0</v>
      </c>
      <c r="L79" s="112">
        <f t="shared" si="23"/>
        <v>0</v>
      </c>
      <c r="M79" s="112">
        <f t="shared" si="23"/>
        <v>4500000</v>
      </c>
      <c r="N79" s="112">
        <f t="shared" si="23"/>
        <v>4500000</v>
      </c>
      <c r="O79" s="113">
        <v>1.0052032502932047</v>
      </c>
    </row>
    <row r="80" spans="1:15" ht="12.75" x14ac:dyDescent="0.2">
      <c r="A80" s="114">
        <v>2</v>
      </c>
      <c r="B80" s="115">
        <v>1</v>
      </c>
      <c r="C80" s="115">
        <v>5</v>
      </c>
      <c r="D80" s="115">
        <v>1</v>
      </c>
      <c r="E80" s="115" t="s">
        <v>58</v>
      </c>
      <c r="F80" s="119" t="s">
        <v>118</v>
      </c>
      <c r="G80" s="117"/>
      <c r="H80" s="117"/>
      <c r="I80" s="117"/>
      <c r="J80" s="117"/>
      <c r="K80" s="117"/>
      <c r="L80" s="117"/>
      <c r="M80" s="117">
        <v>4500000</v>
      </c>
      <c r="N80" s="117">
        <f>SUBTOTAL(9,G80:M80)</f>
        <v>4500000</v>
      </c>
      <c r="O80" s="118">
        <f>IFERROR(N80/$N$18*100,"0.00")</f>
        <v>1.0052032502932047</v>
      </c>
    </row>
    <row r="81" spans="1:15" ht="12.75" x14ac:dyDescent="0.2">
      <c r="A81" s="109">
        <v>2</v>
      </c>
      <c r="B81" s="110">
        <v>1</v>
      </c>
      <c r="C81" s="110">
        <v>5</v>
      </c>
      <c r="D81" s="110">
        <v>2</v>
      </c>
      <c r="E81" s="110"/>
      <c r="F81" s="123" t="s">
        <v>119</v>
      </c>
      <c r="G81" s="112">
        <f t="shared" ref="G81:O81" si="24">G82</f>
        <v>0</v>
      </c>
      <c r="H81" s="112">
        <f t="shared" si="24"/>
        <v>0</v>
      </c>
      <c r="I81" s="112">
        <f t="shared" si="24"/>
        <v>0</v>
      </c>
      <c r="J81" s="112">
        <f t="shared" si="24"/>
        <v>0</v>
      </c>
      <c r="K81" s="112">
        <f t="shared" si="24"/>
        <v>0</v>
      </c>
      <c r="L81" s="112">
        <f t="shared" si="24"/>
        <v>0</v>
      </c>
      <c r="M81" s="112">
        <f t="shared" si="24"/>
        <v>0</v>
      </c>
      <c r="N81" s="112">
        <f t="shared" si="24"/>
        <v>0</v>
      </c>
      <c r="O81" s="113">
        <v>0</v>
      </c>
    </row>
    <row r="82" spans="1:15" ht="12.75" x14ac:dyDescent="0.2">
      <c r="A82" s="114">
        <v>2</v>
      </c>
      <c r="B82" s="115">
        <v>1</v>
      </c>
      <c r="C82" s="115">
        <v>5</v>
      </c>
      <c r="D82" s="115">
        <v>2</v>
      </c>
      <c r="E82" s="115" t="s">
        <v>58</v>
      </c>
      <c r="F82" s="119" t="s">
        <v>119</v>
      </c>
      <c r="G82" s="117"/>
      <c r="H82" s="117"/>
      <c r="I82" s="117"/>
      <c r="J82" s="117"/>
      <c r="K82" s="117"/>
      <c r="L82" s="117"/>
      <c r="M82" s="117"/>
      <c r="N82" s="117">
        <f>SUBTOTAL(9,G82:M82)</f>
        <v>0</v>
      </c>
      <c r="O82" s="118">
        <f>IFERROR(N82/$N$18*100,"0.00")</f>
        <v>0</v>
      </c>
    </row>
    <row r="83" spans="1:15" ht="12.75" x14ac:dyDescent="0.2">
      <c r="A83" s="109">
        <v>2</v>
      </c>
      <c r="B83" s="110">
        <v>1</v>
      </c>
      <c r="C83" s="110">
        <v>5</v>
      </c>
      <c r="D83" s="110">
        <v>3</v>
      </c>
      <c r="E83" s="110"/>
      <c r="F83" s="123" t="s">
        <v>120</v>
      </c>
      <c r="G83" s="112">
        <f t="shared" ref="G83:O83" si="25">G84</f>
        <v>0</v>
      </c>
      <c r="H83" s="112">
        <f t="shared" si="25"/>
        <v>0</v>
      </c>
      <c r="I83" s="112">
        <f t="shared" si="25"/>
        <v>0</v>
      </c>
      <c r="J83" s="112">
        <f t="shared" si="25"/>
        <v>0</v>
      </c>
      <c r="K83" s="112">
        <f t="shared" si="25"/>
        <v>0</v>
      </c>
      <c r="L83" s="112">
        <f t="shared" si="25"/>
        <v>0</v>
      </c>
      <c r="M83" s="112">
        <f t="shared" si="25"/>
        <v>0</v>
      </c>
      <c r="N83" s="112">
        <f t="shared" si="25"/>
        <v>0</v>
      </c>
      <c r="O83" s="113">
        <v>0</v>
      </c>
    </row>
    <row r="84" spans="1:15" ht="12.75" x14ac:dyDescent="0.2">
      <c r="A84" s="114">
        <v>2</v>
      </c>
      <c r="B84" s="115">
        <v>1</v>
      </c>
      <c r="C84" s="115">
        <v>5</v>
      </c>
      <c r="D84" s="115">
        <v>3</v>
      </c>
      <c r="E84" s="115" t="s">
        <v>58</v>
      </c>
      <c r="F84" s="119" t="s">
        <v>120</v>
      </c>
      <c r="G84" s="117"/>
      <c r="H84" s="117"/>
      <c r="I84" s="117"/>
      <c r="J84" s="117"/>
      <c r="K84" s="117"/>
      <c r="L84" s="117"/>
      <c r="M84" s="117"/>
      <c r="N84" s="117">
        <f>SUBTOTAL(9,G84:M84)</f>
        <v>0</v>
      </c>
      <c r="O84" s="118">
        <f>IFERROR(N84/$N$18*100,"0.00")</f>
        <v>0</v>
      </c>
    </row>
    <row r="85" spans="1:15" ht="12.75" x14ac:dyDescent="0.2">
      <c r="A85" s="109">
        <v>2</v>
      </c>
      <c r="B85" s="110">
        <v>1</v>
      </c>
      <c r="C85" s="110">
        <v>5</v>
      </c>
      <c r="D85" s="110">
        <v>4</v>
      </c>
      <c r="E85" s="110"/>
      <c r="F85" s="123" t="s">
        <v>121</v>
      </c>
      <c r="G85" s="112">
        <f t="shared" ref="G85:O85" si="26">G86</f>
        <v>0</v>
      </c>
      <c r="H85" s="112">
        <f t="shared" si="26"/>
        <v>0</v>
      </c>
      <c r="I85" s="112">
        <f t="shared" si="26"/>
        <v>0</v>
      </c>
      <c r="J85" s="112">
        <f t="shared" si="26"/>
        <v>0</v>
      </c>
      <c r="K85" s="112">
        <f t="shared" si="26"/>
        <v>0</v>
      </c>
      <c r="L85" s="112">
        <f t="shared" si="26"/>
        <v>0</v>
      </c>
      <c r="M85" s="112">
        <f t="shared" si="26"/>
        <v>0</v>
      </c>
      <c r="N85" s="112">
        <f t="shared" si="26"/>
        <v>0</v>
      </c>
      <c r="O85" s="113">
        <v>0</v>
      </c>
    </row>
    <row r="86" spans="1:15" ht="12.75" x14ac:dyDescent="0.2">
      <c r="A86" s="114">
        <v>2</v>
      </c>
      <c r="B86" s="115">
        <v>1</v>
      </c>
      <c r="C86" s="115">
        <v>5</v>
      </c>
      <c r="D86" s="115">
        <v>4</v>
      </c>
      <c r="E86" s="115" t="s">
        <v>58</v>
      </c>
      <c r="F86" s="119" t="s">
        <v>121</v>
      </c>
      <c r="G86" s="117"/>
      <c r="H86" s="117"/>
      <c r="I86" s="117"/>
      <c r="J86" s="117"/>
      <c r="K86" s="117"/>
      <c r="L86" s="117"/>
      <c r="M86" s="117"/>
      <c r="N86" s="117">
        <f>SUBTOTAL(9,G86:M86)</f>
        <v>0</v>
      </c>
      <c r="O86" s="118">
        <f>IFERROR(N86/$N$18*100,"0.00")</f>
        <v>0</v>
      </c>
    </row>
    <row r="87" spans="1:15" ht="12.75" x14ac:dyDescent="0.2">
      <c r="A87" s="98">
        <v>2</v>
      </c>
      <c r="B87" s="99">
        <v>2</v>
      </c>
      <c r="C87" s="100"/>
      <c r="D87" s="100"/>
      <c r="E87" s="100"/>
      <c r="F87" s="101" t="s">
        <v>122</v>
      </c>
      <c r="G87" s="131">
        <f t="shared" ref="G87:N87" si="27">+G88+G106+G111+G116+G125+G146+G165+G183</f>
        <v>205751.14</v>
      </c>
      <c r="H87" s="131">
        <f t="shared" si="27"/>
        <v>411502.28</v>
      </c>
      <c r="I87" s="131">
        <f t="shared" si="27"/>
        <v>617253.42000000004</v>
      </c>
      <c r="J87" s="131">
        <f t="shared" si="27"/>
        <v>308626.71000000002</v>
      </c>
      <c r="K87" s="131">
        <f t="shared" si="27"/>
        <v>308626.71000000002</v>
      </c>
      <c r="L87" s="131">
        <f t="shared" si="27"/>
        <v>102875.57</v>
      </c>
      <c r="M87" s="131">
        <f t="shared" si="27"/>
        <v>11041448.280000001</v>
      </c>
      <c r="N87" s="131">
        <f t="shared" si="27"/>
        <v>12996084.109999999</v>
      </c>
      <c r="O87" s="103">
        <v>2.9030457752124148</v>
      </c>
    </row>
    <row r="88" spans="1:15" ht="12.75" x14ac:dyDescent="0.2">
      <c r="A88" s="104">
        <v>2</v>
      </c>
      <c r="B88" s="105">
        <v>2</v>
      </c>
      <c r="C88" s="105">
        <v>1</v>
      </c>
      <c r="D88" s="105"/>
      <c r="E88" s="105"/>
      <c r="F88" s="106" t="s">
        <v>123</v>
      </c>
      <c r="G88" s="121">
        <f t="shared" ref="G88:N88" si="28">+G89+G91+G93+G95+G97+G99+G102+G104</f>
        <v>0</v>
      </c>
      <c r="H88" s="121">
        <f t="shared" si="28"/>
        <v>0</v>
      </c>
      <c r="I88" s="121">
        <f t="shared" si="28"/>
        <v>0</v>
      </c>
      <c r="J88" s="121">
        <f t="shared" si="28"/>
        <v>0</v>
      </c>
      <c r="K88" s="121">
        <f t="shared" si="28"/>
        <v>0</v>
      </c>
      <c r="L88" s="121">
        <f t="shared" si="28"/>
        <v>0</v>
      </c>
      <c r="M88" s="121">
        <f t="shared" si="28"/>
        <v>2768323.8</v>
      </c>
      <c r="N88" s="121">
        <f t="shared" si="28"/>
        <v>2768323.8</v>
      </c>
      <c r="O88" s="108">
        <v>0.61838401813867439</v>
      </c>
    </row>
    <row r="89" spans="1:15" ht="12.75" x14ac:dyDescent="0.2">
      <c r="A89" s="109">
        <v>2</v>
      </c>
      <c r="B89" s="110">
        <v>2</v>
      </c>
      <c r="C89" s="110">
        <v>1</v>
      </c>
      <c r="D89" s="110">
        <v>1</v>
      </c>
      <c r="E89" s="110"/>
      <c r="F89" s="111" t="s">
        <v>124</v>
      </c>
      <c r="G89" s="112">
        <f t="shared" ref="G89:O89" si="29">G90</f>
        <v>0</v>
      </c>
      <c r="H89" s="112">
        <f t="shared" si="29"/>
        <v>0</v>
      </c>
      <c r="I89" s="112">
        <f t="shared" si="29"/>
        <v>0</v>
      </c>
      <c r="J89" s="112">
        <f t="shared" si="29"/>
        <v>0</v>
      </c>
      <c r="K89" s="112">
        <f t="shared" si="29"/>
        <v>0</v>
      </c>
      <c r="L89" s="112">
        <f t="shared" si="29"/>
        <v>0</v>
      </c>
      <c r="M89" s="112">
        <f t="shared" si="29"/>
        <v>213160.05</v>
      </c>
      <c r="N89" s="112">
        <f t="shared" si="29"/>
        <v>213160.05</v>
      </c>
      <c r="O89" s="113">
        <v>4.7615372242813779E-2</v>
      </c>
    </row>
    <row r="90" spans="1:15" ht="12.75" x14ac:dyDescent="0.2">
      <c r="A90" s="124">
        <v>2</v>
      </c>
      <c r="B90" s="115">
        <v>2</v>
      </c>
      <c r="C90" s="115">
        <v>1</v>
      </c>
      <c r="D90" s="115">
        <v>1</v>
      </c>
      <c r="E90" s="115" t="s">
        <v>58</v>
      </c>
      <c r="F90" s="125" t="s">
        <v>124</v>
      </c>
      <c r="G90" s="117"/>
      <c r="H90" s="117"/>
      <c r="I90" s="117"/>
      <c r="J90" s="117"/>
      <c r="K90" s="117"/>
      <c r="L90" s="117"/>
      <c r="M90" s="117">
        <v>213160.05</v>
      </c>
      <c r="N90" s="117">
        <f>SUBTOTAL(9,G90:M90)</f>
        <v>213160.05</v>
      </c>
      <c r="O90" s="118">
        <f>IFERROR(N90/$N$18*100,"0.00")</f>
        <v>4.7615372242813779E-2</v>
      </c>
    </row>
    <row r="91" spans="1:15" ht="12.75" x14ac:dyDescent="0.2">
      <c r="A91" s="109">
        <v>2</v>
      </c>
      <c r="B91" s="110">
        <v>2</v>
      </c>
      <c r="C91" s="110">
        <v>1</v>
      </c>
      <c r="D91" s="110">
        <v>2</v>
      </c>
      <c r="E91" s="110"/>
      <c r="F91" s="111" t="s">
        <v>125</v>
      </c>
      <c r="G91" s="112">
        <f t="shared" ref="G91:O91" si="30">G92</f>
        <v>0</v>
      </c>
      <c r="H91" s="112">
        <f t="shared" si="30"/>
        <v>0</v>
      </c>
      <c r="I91" s="112">
        <f t="shared" si="30"/>
        <v>0</v>
      </c>
      <c r="J91" s="112">
        <f t="shared" si="30"/>
        <v>0</v>
      </c>
      <c r="K91" s="112">
        <f t="shared" si="30"/>
        <v>0</v>
      </c>
      <c r="L91" s="112">
        <f t="shared" si="30"/>
        <v>0</v>
      </c>
      <c r="M91" s="112">
        <f t="shared" si="30"/>
        <v>240000</v>
      </c>
      <c r="N91" s="112">
        <f t="shared" si="30"/>
        <v>240000</v>
      </c>
      <c r="O91" s="113">
        <v>5.3610840015637581E-2</v>
      </c>
    </row>
    <row r="92" spans="1:15" ht="12.75" x14ac:dyDescent="0.2">
      <c r="A92" s="124">
        <v>2</v>
      </c>
      <c r="B92" s="115">
        <v>2</v>
      </c>
      <c r="C92" s="115">
        <v>1</v>
      </c>
      <c r="D92" s="115">
        <v>2</v>
      </c>
      <c r="E92" s="115" t="s">
        <v>58</v>
      </c>
      <c r="F92" s="125" t="s">
        <v>125</v>
      </c>
      <c r="G92" s="117"/>
      <c r="H92" s="117"/>
      <c r="I92" s="117"/>
      <c r="J92" s="117"/>
      <c r="K92" s="117"/>
      <c r="L92" s="117"/>
      <c r="M92" s="117">
        <v>240000</v>
      </c>
      <c r="N92" s="117">
        <f>SUBTOTAL(9,G92:M92)</f>
        <v>240000</v>
      </c>
      <c r="O92" s="118">
        <f>IFERROR(N92/$N$18*100,"0.00")</f>
        <v>5.3610840015637581E-2</v>
      </c>
    </row>
    <row r="93" spans="1:15" ht="12.75" x14ac:dyDescent="0.2">
      <c r="A93" s="109">
        <v>2</v>
      </c>
      <c r="B93" s="110">
        <v>2</v>
      </c>
      <c r="C93" s="110">
        <v>1</v>
      </c>
      <c r="D93" s="110">
        <v>3</v>
      </c>
      <c r="E93" s="110"/>
      <c r="F93" s="111" t="s">
        <v>126</v>
      </c>
      <c r="G93" s="112">
        <f t="shared" ref="G93:O93" si="31">G94</f>
        <v>0</v>
      </c>
      <c r="H93" s="112">
        <f t="shared" si="31"/>
        <v>0</v>
      </c>
      <c r="I93" s="112">
        <f t="shared" si="31"/>
        <v>0</v>
      </c>
      <c r="J93" s="112">
        <f t="shared" si="31"/>
        <v>0</v>
      </c>
      <c r="K93" s="112">
        <f t="shared" si="31"/>
        <v>0</v>
      </c>
      <c r="L93" s="112">
        <f t="shared" si="31"/>
        <v>0</v>
      </c>
      <c r="M93" s="112">
        <f t="shared" si="31"/>
        <v>1232562.5799999998</v>
      </c>
      <c r="N93" s="112">
        <f t="shared" si="31"/>
        <v>1232562.5799999998</v>
      </c>
      <c r="O93" s="113">
        <v>0.27532798035683947</v>
      </c>
    </row>
    <row r="94" spans="1:15" ht="12.75" x14ac:dyDescent="0.2">
      <c r="A94" s="114">
        <v>2</v>
      </c>
      <c r="B94" s="115">
        <v>2</v>
      </c>
      <c r="C94" s="115">
        <v>1</v>
      </c>
      <c r="D94" s="115">
        <v>3</v>
      </c>
      <c r="E94" s="115" t="s">
        <v>58</v>
      </c>
      <c r="F94" s="119" t="s">
        <v>126</v>
      </c>
      <c r="G94" s="117"/>
      <c r="H94" s="117"/>
      <c r="I94" s="117"/>
      <c r="J94" s="117"/>
      <c r="K94" s="117"/>
      <c r="L94" s="117"/>
      <c r="M94" s="117">
        <v>1232562.5799999998</v>
      </c>
      <c r="N94" s="117">
        <f>SUBTOTAL(9,G94:M94)</f>
        <v>1232562.5799999998</v>
      </c>
      <c r="O94" s="118">
        <f>IFERROR(N94/$N$18*100,"0.00")</f>
        <v>0.27532798035683947</v>
      </c>
    </row>
    <row r="95" spans="1:15" ht="12.75" x14ac:dyDescent="0.2">
      <c r="A95" s="109">
        <v>2</v>
      </c>
      <c r="B95" s="110">
        <v>2</v>
      </c>
      <c r="C95" s="110">
        <v>1</v>
      </c>
      <c r="D95" s="110">
        <v>4</v>
      </c>
      <c r="E95" s="110"/>
      <c r="F95" s="111" t="s">
        <v>127</v>
      </c>
      <c r="G95" s="112">
        <f t="shared" ref="G95:O95" si="32">G96</f>
        <v>0</v>
      </c>
      <c r="H95" s="112">
        <f t="shared" si="32"/>
        <v>0</v>
      </c>
      <c r="I95" s="112">
        <f t="shared" si="32"/>
        <v>0</v>
      </c>
      <c r="J95" s="112">
        <f t="shared" si="32"/>
        <v>0</v>
      </c>
      <c r="K95" s="112">
        <f t="shared" si="32"/>
        <v>0</v>
      </c>
      <c r="L95" s="112">
        <f t="shared" si="32"/>
        <v>0</v>
      </c>
      <c r="M95" s="112">
        <f t="shared" si="32"/>
        <v>86601.17</v>
      </c>
      <c r="N95" s="112">
        <f t="shared" si="32"/>
        <v>86601.17</v>
      </c>
      <c r="O95" s="113">
        <v>1.9344839458487632E-2</v>
      </c>
    </row>
    <row r="96" spans="1:15" ht="12.75" x14ac:dyDescent="0.2">
      <c r="A96" s="124">
        <v>2</v>
      </c>
      <c r="B96" s="115">
        <v>2</v>
      </c>
      <c r="C96" s="115">
        <v>1</v>
      </c>
      <c r="D96" s="115">
        <v>4</v>
      </c>
      <c r="E96" s="115" t="s">
        <v>58</v>
      </c>
      <c r="F96" s="125" t="s">
        <v>127</v>
      </c>
      <c r="G96" s="117"/>
      <c r="H96" s="117"/>
      <c r="I96" s="117"/>
      <c r="J96" s="117"/>
      <c r="K96" s="117"/>
      <c r="L96" s="117"/>
      <c r="M96" s="117">
        <v>86601.17</v>
      </c>
      <c r="N96" s="117">
        <f>SUBTOTAL(9,G96:M96)</f>
        <v>86601.17</v>
      </c>
      <c r="O96" s="118">
        <f>IFERROR(N96/$N$18*100,"0.00")</f>
        <v>1.9344839458487632E-2</v>
      </c>
    </row>
    <row r="97" spans="1:15" ht="12.75" x14ac:dyDescent="0.2">
      <c r="A97" s="109">
        <v>2</v>
      </c>
      <c r="B97" s="110">
        <v>2</v>
      </c>
      <c r="C97" s="110">
        <v>1</v>
      </c>
      <c r="D97" s="110">
        <v>5</v>
      </c>
      <c r="E97" s="110"/>
      <c r="F97" s="111" t="s">
        <v>128</v>
      </c>
      <c r="G97" s="112">
        <f t="shared" ref="G97:O97" si="33">G98</f>
        <v>0</v>
      </c>
      <c r="H97" s="112">
        <f t="shared" si="33"/>
        <v>0</v>
      </c>
      <c r="I97" s="112">
        <f t="shared" si="33"/>
        <v>0</v>
      </c>
      <c r="J97" s="112">
        <f t="shared" si="33"/>
        <v>0</v>
      </c>
      <c r="K97" s="112">
        <f t="shared" si="33"/>
        <v>0</v>
      </c>
      <c r="L97" s="112">
        <f t="shared" si="33"/>
        <v>0</v>
      </c>
      <c r="M97" s="112">
        <f t="shared" si="33"/>
        <v>240000</v>
      </c>
      <c r="N97" s="112">
        <f t="shared" si="33"/>
        <v>240000</v>
      </c>
      <c r="O97" s="113">
        <v>5.3610840015637581E-2</v>
      </c>
    </row>
    <row r="98" spans="1:15" ht="12.75" x14ac:dyDescent="0.2">
      <c r="A98" s="124">
        <v>2</v>
      </c>
      <c r="B98" s="115">
        <v>2</v>
      </c>
      <c r="C98" s="115">
        <v>1</v>
      </c>
      <c r="D98" s="115">
        <v>5</v>
      </c>
      <c r="E98" s="115" t="s">
        <v>58</v>
      </c>
      <c r="F98" s="125" t="s">
        <v>128</v>
      </c>
      <c r="G98" s="117"/>
      <c r="H98" s="117"/>
      <c r="I98" s="117"/>
      <c r="J98" s="117"/>
      <c r="K98" s="117"/>
      <c r="L98" s="117"/>
      <c r="M98" s="117">
        <v>240000</v>
      </c>
      <c r="N98" s="117">
        <f>SUBTOTAL(9,G98:M98)</f>
        <v>240000</v>
      </c>
      <c r="O98" s="118">
        <f>IFERROR(N98/$N$18*100,"0.00")</f>
        <v>5.3610840015637581E-2</v>
      </c>
    </row>
    <row r="99" spans="1:15" ht="12.75" x14ac:dyDescent="0.2">
      <c r="A99" s="109">
        <v>2</v>
      </c>
      <c r="B99" s="110">
        <v>2</v>
      </c>
      <c r="C99" s="110">
        <v>1</v>
      </c>
      <c r="D99" s="110">
        <v>6</v>
      </c>
      <c r="E99" s="110"/>
      <c r="F99" s="111" t="s">
        <v>129</v>
      </c>
      <c r="G99" s="112">
        <f t="shared" ref="G99:N99" si="34">G100+G101</f>
        <v>0</v>
      </c>
      <c r="H99" s="112">
        <f t="shared" si="34"/>
        <v>0</v>
      </c>
      <c r="I99" s="112">
        <f t="shared" si="34"/>
        <v>0</v>
      </c>
      <c r="J99" s="112">
        <f t="shared" si="34"/>
        <v>0</v>
      </c>
      <c r="K99" s="112">
        <f t="shared" si="34"/>
        <v>0</v>
      </c>
      <c r="L99" s="112">
        <f t="shared" si="34"/>
        <v>0</v>
      </c>
      <c r="M99" s="112">
        <f t="shared" si="34"/>
        <v>0</v>
      </c>
      <c r="N99" s="112">
        <f t="shared" si="34"/>
        <v>0</v>
      </c>
      <c r="O99" s="113">
        <v>0</v>
      </c>
    </row>
    <row r="100" spans="1:15" ht="12.75" x14ac:dyDescent="0.2">
      <c r="A100" s="124">
        <v>2</v>
      </c>
      <c r="B100" s="115">
        <v>2</v>
      </c>
      <c r="C100" s="115">
        <v>1</v>
      </c>
      <c r="D100" s="115">
        <v>6</v>
      </c>
      <c r="E100" s="115" t="s">
        <v>58</v>
      </c>
      <c r="F100" s="125" t="s">
        <v>130</v>
      </c>
      <c r="G100" s="112"/>
      <c r="H100" s="112"/>
      <c r="I100" s="112"/>
      <c r="J100" s="112"/>
      <c r="K100" s="112"/>
      <c r="L100" s="112"/>
      <c r="M100" s="112"/>
      <c r="N100" s="117">
        <f>SUBTOTAL(9,G100:M100)</f>
        <v>0</v>
      </c>
      <c r="O100" s="118">
        <f>IFERROR(N100/$N$18*100,"0.00")</f>
        <v>0</v>
      </c>
    </row>
    <row r="101" spans="1:15" ht="12.75" x14ac:dyDescent="0.2">
      <c r="A101" s="124">
        <v>2</v>
      </c>
      <c r="B101" s="115">
        <v>2</v>
      </c>
      <c r="C101" s="115">
        <v>1</v>
      </c>
      <c r="D101" s="115">
        <v>6</v>
      </c>
      <c r="E101" s="115" t="s">
        <v>60</v>
      </c>
      <c r="F101" s="125" t="s">
        <v>131</v>
      </c>
      <c r="G101" s="112"/>
      <c r="H101" s="112"/>
      <c r="I101" s="112"/>
      <c r="J101" s="112"/>
      <c r="K101" s="112"/>
      <c r="L101" s="112"/>
      <c r="M101" s="112"/>
      <c r="N101" s="117">
        <f>SUBTOTAL(9,G101:M101)</f>
        <v>0</v>
      </c>
      <c r="O101" s="118">
        <f>IFERROR(N101/$N$18*100,"0.00")</f>
        <v>0</v>
      </c>
    </row>
    <row r="102" spans="1:15" ht="12.75" x14ac:dyDescent="0.2">
      <c r="A102" s="109">
        <v>2</v>
      </c>
      <c r="B102" s="110">
        <v>2</v>
      </c>
      <c r="C102" s="110">
        <v>1</v>
      </c>
      <c r="D102" s="110">
        <v>7</v>
      </c>
      <c r="E102" s="110"/>
      <c r="F102" s="111" t="s">
        <v>132</v>
      </c>
      <c r="G102" s="112">
        <f t="shared" ref="G102:O102" si="35">G103</f>
        <v>0</v>
      </c>
      <c r="H102" s="112">
        <f t="shared" si="35"/>
        <v>0</v>
      </c>
      <c r="I102" s="112">
        <f t="shared" si="35"/>
        <v>0</v>
      </c>
      <c r="J102" s="112">
        <f t="shared" si="35"/>
        <v>0</v>
      </c>
      <c r="K102" s="112">
        <f t="shared" si="35"/>
        <v>0</v>
      </c>
      <c r="L102" s="112">
        <f t="shared" si="35"/>
        <v>0</v>
      </c>
      <c r="M102" s="112">
        <f t="shared" si="35"/>
        <v>696000</v>
      </c>
      <c r="N102" s="112">
        <f t="shared" si="35"/>
        <v>696000</v>
      </c>
      <c r="O102" s="113">
        <v>0.15547143604534897</v>
      </c>
    </row>
    <row r="103" spans="1:15" ht="12.75" x14ac:dyDescent="0.2">
      <c r="A103" s="124">
        <v>2</v>
      </c>
      <c r="B103" s="115">
        <v>2</v>
      </c>
      <c r="C103" s="115">
        <v>1</v>
      </c>
      <c r="D103" s="115">
        <v>7</v>
      </c>
      <c r="E103" s="115" t="s">
        <v>58</v>
      </c>
      <c r="F103" s="125" t="s">
        <v>132</v>
      </c>
      <c r="G103" s="117"/>
      <c r="H103" s="117"/>
      <c r="I103" s="117"/>
      <c r="J103" s="117"/>
      <c r="K103" s="117"/>
      <c r="L103" s="117"/>
      <c r="M103" s="117">
        <v>696000</v>
      </c>
      <c r="N103" s="117">
        <f>SUBTOTAL(9,G103:M103)</f>
        <v>696000</v>
      </c>
      <c r="O103" s="118">
        <f>IFERROR(N103/$N$18*100,"0.00")</f>
        <v>0.15547143604534897</v>
      </c>
    </row>
    <row r="104" spans="1:15" ht="12.75" x14ac:dyDescent="0.2">
      <c r="A104" s="109">
        <v>2</v>
      </c>
      <c r="B104" s="110">
        <v>2</v>
      </c>
      <c r="C104" s="110">
        <v>1</v>
      </c>
      <c r="D104" s="110">
        <v>8</v>
      </c>
      <c r="E104" s="110"/>
      <c r="F104" s="111" t="s">
        <v>133</v>
      </c>
      <c r="G104" s="112">
        <f t="shared" ref="G104:O104" si="36">G105</f>
        <v>0</v>
      </c>
      <c r="H104" s="112">
        <f t="shared" si="36"/>
        <v>0</v>
      </c>
      <c r="I104" s="112">
        <f t="shared" si="36"/>
        <v>0</v>
      </c>
      <c r="J104" s="112">
        <f t="shared" si="36"/>
        <v>0</v>
      </c>
      <c r="K104" s="112">
        <f t="shared" si="36"/>
        <v>0</v>
      </c>
      <c r="L104" s="112">
        <f t="shared" si="36"/>
        <v>0</v>
      </c>
      <c r="M104" s="112">
        <f t="shared" si="36"/>
        <v>60000</v>
      </c>
      <c r="N104" s="112">
        <f t="shared" si="36"/>
        <v>60000</v>
      </c>
      <c r="O104" s="113">
        <v>1.3402710003909395E-2</v>
      </c>
    </row>
    <row r="105" spans="1:15" ht="12.75" x14ac:dyDescent="0.2">
      <c r="A105" s="114">
        <v>2</v>
      </c>
      <c r="B105" s="115">
        <v>2</v>
      </c>
      <c r="C105" s="115">
        <v>1</v>
      </c>
      <c r="D105" s="115">
        <v>8</v>
      </c>
      <c r="E105" s="115" t="s">
        <v>58</v>
      </c>
      <c r="F105" s="119" t="s">
        <v>133</v>
      </c>
      <c r="G105" s="117"/>
      <c r="H105" s="117"/>
      <c r="I105" s="117"/>
      <c r="J105" s="117"/>
      <c r="K105" s="117"/>
      <c r="L105" s="117"/>
      <c r="M105" s="117">
        <v>60000</v>
      </c>
      <c r="N105" s="117">
        <f>SUBTOTAL(9,G105:M105)</f>
        <v>60000</v>
      </c>
      <c r="O105" s="118">
        <f>IFERROR(N105/$N$18*100,"0.00")</f>
        <v>1.3402710003909395E-2</v>
      </c>
    </row>
    <row r="106" spans="1:15" ht="12.75" x14ac:dyDescent="0.2">
      <c r="A106" s="104">
        <v>2</v>
      </c>
      <c r="B106" s="105">
        <v>2</v>
      </c>
      <c r="C106" s="105">
        <v>2</v>
      </c>
      <c r="D106" s="105"/>
      <c r="E106" s="105"/>
      <c r="F106" s="106" t="s">
        <v>134</v>
      </c>
      <c r="G106" s="121">
        <f t="shared" ref="G106:N106" si="37">+G107+G109</f>
        <v>205751.14</v>
      </c>
      <c r="H106" s="121">
        <f t="shared" si="37"/>
        <v>411502.28</v>
      </c>
      <c r="I106" s="121">
        <f t="shared" si="37"/>
        <v>617253.42000000004</v>
      </c>
      <c r="J106" s="121">
        <f t="shared" si="37"/>
        <v>308626.71000000002</v>
      </c>
      <c r="K106" s="121">
        <f t="shared" si="37"/>
        <v>308626.71000000002</v>
      </c>
      <c r="L106" s="121">
        <f t="shared" si="37"/>
        <v>102875.57</v>
      </c>
      <c r="M106" s="121">
        <f t="shared" si="37"/>
        <v>252875.57</v>
      </c>
      <c r="N106" s="121">
        <f t="shared" si="37"/>
        <v>2207511.4000000004</v>
      </c>
      <c r="O106" s="108">
        <v>0.49311058540873393</v>
      </c>
    </row>
    <row r="107" spans="1:15" ht="12.75" x14ac:dyDescent="0.2">
      <c r="A107" s="109">
        <v>2</v>
      </c>
      <c r="B107" s="110">
        <v>2</v>
      </c>
      <c r="C107" s="110">
        <v>2</v>
      </c>
      <c r="D107" s="110">
        <v>1</v>
      </c>
      <c r="E107" s="110"/>
      <c r="F107" s="111" t="s">
        <v>135</v>
      </c>
      <c r="G107" s="112">
        <f t="shared" ref="G107:O107" si="38">G108</f>
        <v>0</v>
      </c>
      <c r="H107" s="112">
        <f t="shared" si="38"/>
        <v>0</v>
      </c>
      <c r="I107" s="112">
        <f t="shared" si="38"/>
        <v>0</v>
      </c>
      <c r="J107" s="112">
        <f t="shared" si="38"/>
        <v>0</v>
      </c>
      <c r="K107" s="112">
        <f t="shared" si="38"/>
        <v>0</v>
      </c>
      <c r="L107" s="112">
        <f t="shared" si="38"/>
        <v>0</v>
      </c>
      <c r="M107" s="112">
        <f t="shared" si="38"/>
        <v>150000</v>
      </c>
      <c r="N107" s="112">
        <f t="shared" si="38"/>
        <v>150000</v>
      </c>
      <c r="O107" s="113">
        <v>3.3506775009773483E-2</v>
      </c>
    </row>
    <row r="108" spans="1:15" ht="12.75" x14ac:dyDescent="0.2">
      <c r="A108" s="114">
        <v>2</v>
      </c>
      <c r="B108" s="115">
        <v>2</v>
      </c>
      <c r="C108" s="115">
        <v>2</v>
      </c>
      <c r="D108" s="115">
        <v>1</v>
      </c>
      <c r="E108" s="115" t="s">
        <v>58</v>
      </c>
      <c r="F108" s="119" t="s">
        <v>135</v>
      </c>
      <c r="G108" s="117"/>
      <c r="H108" s="117"/>
      <c r="I108" s="117"/>
      <c r="J108" s="117"/>
      <c r="K108" s="117"/>
      <c r="L108" s="117"/>
      <c r="M108" s="117">
        <v>150000</v>
      </c>
      <c r="N108" s="117">
        <f>SUBTOTAL(9,G108:M108)</f>
        <v>150000</v>
      </c>
      <c r="O108" s="118">
        <f>IFERROR(N108/$N$18*100,"0.00")</f>
        <v>3.3506775009773483E-2</v>
      </c>
    </row>
    <row r="109" spans="1:15" ht="12.75" x14ac:dyDescent="0.2">
      <c r="A109" s="109">
        <v>2</v>
      </c>
      <c r="B109" s="110">
        <v>2</v>
      </c>
      <c r="C109" s="110">
        <v>2</v>
      </c>
      <c r="D109" s="110">
        <v>2</v>
      </c>
      <c r="E109" s="110"/>
      <c r="F109" s="111" t="s">
        <v>136</v>
      </c>
      <c r="G109" s="112">
        <f t="shared" ref="G109:O109" si="39">G110</f>
        <v>205751.14</v>
      </c>
      <c r="H109" s="112">
        <f t="shared" si="39"/>
        <v>411502.28</v>
      </c>
      <c r="I109" s="112">
        <f t="shared" si="39"/>
        <v>617253.42000000004</v>
      </c>
      <c r="J109" s="112">
        <f t="shared" si="39"/>
        <v>308626.71000000002</v>
      </c>
      <c r="K109" s="112">
        <f t="shared" si="39"/>
        <v>308626.71000000002</v>
      </c>
      <c r="L109" s="112">
        <f t="shared" si="39"/>
        <v>102875.57</v>
      </c>
      <c r="M109" s="112">
        <f t="shared" si="39"/>
        <v>102875.57</v>
      </c>
      <c r="N109" s="112">
        <f t="shared" si="39"/>
        <v>2057511.4000000001</v>
      </c>
      <c r="O109" s="113">
        <v>0.45960381039896042</v>
      </c>
    </row>
    <row r="110" spans="1:15" ht="12.75" x14ac:dyDescent="0.2">
      <c r="A110" s="114">
        <v>2</v>
      </c>
      <c r="B110" s="115">
        <v>2</v>
      </c>
      <c r="C110" s="115">
        <v>2</v>
      </c>
      <c r="D110" s="115">
        <v>2</v>
      </c>
      <c r="E110" s="115" t="s">
        <v>58</v>
      </c>
      <c r="F110" s="119" t="s">
        <v>136</v>
      </c>
      <c r="G110" s="117">
        <v>205751.14</v>
      </c>
      <c r="H110" s="117">
        <v>411502.28</v>
      </c>
      <c r="I110" s="117">
        <v>617253.42000000004</v>
      </c>
      <c r="J110" s="117">
        <v>308626.71000000002</v>
      </c>
      <c r="K110" s="117">
        <v>308626.71000000002</v>
      </c>
      <c r="L110" s="117">
        <v>102875.57</v>
      </c>
      <c r="M110" s="117">
        <v>102875.57</v>
      </c>
      <c r="N110" s="117">
        <f>SUBTOTAL(9,G110:M110)</f>
        <v>2057511.4000000001</v>
      </c>
      <c r="O110" s="118">
        <f>IFERROR(N110/$N$18*100,"0.00")</f>
        <v>0.45960381039896042</v>
      </c>
    </row>
    <row r="111" spans="1:15" ht="12.75" x14ac:dyDescent="0.2">
      <c r="A111" s="104">
        <v>2</v>
      </c>
      <c r="B111" s="105">
        <v>2</v>
      </c>
      <c r="C111" s="105">
        <v>3</v>
      </c>
      <c r="D111" s="105"/>
      <c r="E111" s="105"/>
      <c r="F111" s="106" t="s">
        <v>137</v>
      </c>
      <c r="G111" s="121">
        <f t="shared" ref="G111:N111" si="40">+G112+G114</f>
        <v>0</v>
      </c>
      <c r="H111" s="121">
        <f t="shared" si="40"/>
        <v>0</v>
      </c>
      <c r="I111" s="121">
        <f t="shared" si="40"/>
        <v>0</v>
      </c>
      <c r="J111" s="121">
        <f t="shared" si="40"/>
        <v>0</v>
      </c>
      <c r="K111" s="121">
        <f t="shared" si="40"/>
        <v>0</v>
      </c>
      <c r="L111" s="121">
        <f t="shared" si="40"/>
        <v>0</v>
      </c>
      <c r="M111" s="121">
        <f t="shared" si="40"/>
        <v>273800</v>
      </c>
      <c r="N111" s="121">
        <f t="shared" si="40"/>
        <v>273800</v>
      </c>
      <c r="O111" s="108">
        <v>6.1161033317839869E-2</v>
      </c>
    </row>
    <row r="112" spans="1:15" ht="12.75" x14ac:dyDescent="0.2">
      <c r="A112" s="109">
        <v>2</v>
      </c>
      <c r="B112" s="110">
        <v>2</v>
      </c>
      <c r="C112" s="110">
        <v>3</v>
      </c>
      <c r="D112" s="110">
        <v>1</v>
      </c>
      <c r="E112" s="110"/>
      <c r="F112" s="111" t="s">
        <v>138</v>
      </c>
      <c r="G112" s="112">
        <f t="shared" ref="G112:O112" si="41">G113</f>
        <v>0</v>
      </c>
      <c r="H112" s="112">
        <f t="shared" si="41"/>
        <v>0</v>
      </c>
      <c r="I112" s="112">
        <f t="shared" si="41"/>
        <v>0</v>
      </c>
      <c r="J112" s="112">
        <f t="shared" si="41"/>
        <v>0</v>
      </c>
      <c r="K112" s="112">
        <f t="shared" si="41"/>
        <v>0</v>
      </c>
      <c r="L112" s="112">
        <f t="shared" si="41"/>
        <v>0</v>
      </c>
      <c r="M112" s="112">
        <f t="shared" si="41"/>
        <v>273800</v>
      </c>
      <c r="N112" s="112">
        <f t="shared" si="41"/>
        <v>273800</v>
      </c>
      <c r="O112" s="113">
        <v>6.1161033317839869E-2</v>
      </c>
    </row>
    <row r="113" spans="1:15" ht="12.75" x14ac:dyDescent="0.2">
      <c r="A113" s="114">
        <v>2</v>
      </c>
      <c r="B113" s="115">
        <v>2</v>
      </c>
      <c r="C113" s="115">
        <v>3</v>
      </c>
      <c r="D113" s="115">
        <v>1</v>
      </c>
      <c r="E113" s="115" t="s">
        <v>58</v>
      </c>
      <c r="F113" s="119" t="s">
        <v>138</v>
      </c>
      <c r="G113" s="117"/>
      <c r="H113" s="117"/>
      <c r="I113" s="117"/>
      <c r="J113" s="117"/>
      <c r="K113" s="117"/>
      <c r="L113" s="117"/>
      <c r="M113" s="117">
        <v>273800</v>
      </c>
      <c r="N113" s="117">
        <f>SUBTOTAL(9,G113:M113)</f>
        <v>273800</v>
      </c>
      <c r="O113" s="118">
        <f>IFERROR(N113/$N$18*100,"0.00")</f>
        <v>6.1161033317839869E-2</v>
      </c>
    </row>
    <row r="114" spans="1:15" ht="12.75" x14ac:dyDescent="0.2">
      <c r="A114" s="109">
        <v>2</v>
      </c>
      <c r="B114" s="110">
        <v>2</v>
      </c>
      <c r="C114" s="110">
        <v>3</v>
      </c>
      <c r="D114" s="110">
        <v>2</v>
      </c>
      <c r="E114" s="110"/>
      <c r="F114" s="111" t="s">
        <v>139</v>
      </c>
      <c r="G114" s="112">
        <f t="shared" ref="G114:O114" si="42">G115</f>
        <v>0</v>
      </c>
      <c r="H114" s="112">
        <f t="shared" si="42"/>
        <v>0</v>
      </c>
      <c r="I114" s="112">
        <f t="shared" si="42"/>
        <v>0</v>
      </c>
      <c r="J114" s="112">
        <f t="shared" si="42"/>
        <v>0</v>
      </c>
      <c r="K114" s="112">
        <f t="shared" si="42"/>
        <v>0</v>
      </c>
      <c r="L114" s="112">
        <f t="shared" si="42"/>
        <v>0</v>
      </c>
      <c r="M114" s="112">
        <f t="shared" si="42"/>
        <v>0</v>
      </c>
      <c r="N114" s="112">
        <f t="shared" si="42"/>
        <v>0</v>
      </c>
      <c r="O114" s="113">
        <v>0</v>
      </c>
    </row>
    <row r="115" spans="1:15" ht="12.75" x14ac:dyDescent="0.2">
      <c r="A115" s="124">
        <v>2</v>
      </c>
      <c r="B115" s="115">
        <v>2</v>
      </c>
      <c r="C115" s="115">
        <v>3</v>
      </c>
      <c r="D115" s="115">
        <v>2</v>
      </c>
      <c r="E115" s="115" t="s">
        <v>58</v>
      </c>
      <c r="F115" s="125" t="s">
        <v>139</v>
      </c>
      <c r="G115" s="117"/>
      <c r="H115" s="117"/>
      <c r="I115" s="117"/>
      <c r="J115" s="117"/>
      <c r="K115" s="117"/>
      <c r="L115" s="117"/>
      <c r="M115" s="117"/>
      <c r="N115" s="117">
        <f>SUBTOTAL(9,G115:M115)</f>
        <v>0</v>
      </c>
      <c r="O115" s="118">
        <f>IFERROR(N115/$N$18*100,"0.00")</f>
        <v>0</v>
      </c>
    </row>
    <row r="116" spans="1:15" ht="12.75" x14ac:dyDescent="0.2">
      <c r="A116" s="104">
        <v>2</v>
      </c>
      <c r="B116" s="105">
        <v>2</v>
      </c>
      <c r="C116" s="105">
        <v>4</v>
      </c>
      <c r="D116" s="105"/>
      <c r="E116" s="105"/>
      <c r="F116" s="106" t="s">
        <v>140</v>
      </c>
      <c r="G116" s="121">
        <f t="shared" ref="G116:N116" si="43">+G117+G119+G121+G123</f>
        <v>0</v>
      </c>
      <c r="H116" s="121">
        <f t="shared" si="43"/>
        <v>0</v>
      </c>
      <c r="I116" s="121">
        <f t="shared" si="43"/>
        <v>0</v>
      </c>
      <c r="J116" s="121">
        <f t="shared" si="43"/>
        <v>0</v>
      </c>
      <c r="K116" s="121">
        <f t="shared" si="43"/>
        <v>0</v>
      </c>
      <c r="L116" s="121">
        <f t="shared" si="43"/>
        <v>0</v>
      </c>
      <c r="M116" s="121">
        <f t="shared" si="43"/>
        <v>562200</v>
      </c>
      <c r="N116" s="121">
        <f t="shared" si="43"/>
        <v>562200</v>
      </c>
      <c r="O116" s="108">
        <v>0.12558339273663099</v>
      </c>
    </row>
    <row r="117" spans="1:15" ht="12.75" x14ac:dyDescent="0.2">
      <c r="A117" s="109">
        <v>2</v>
      </c>
      <c r="B117" s="110">
        <v>2</v>
      </c>
      <c r="C117" s="110">
        <v>4</v>
      </c>
      <c r="D117" s="110">
        <v>1</v>
      </c>
      <c r="E117" s="110"/>
      <c r="F117" s="123" t="s">
        <v>141</v>
      </c>
      <c r="G117" s="112">
        <f t="shared" ref="G117:O117" si="44">G118</f>
        <v>0</v>
      </c>
      <c r="H117" s="112">
        <f t="shared" si="44"/>
        <v>0</v>
      </c>
      <c r="I117" s="112">
        <f t="shared" si="44"/>
        <v>0</v>
      </c>
      <c r="J117" s="112">
        <f t="shared" si="44"/>
        <v>0</v>
      </c>
      <c r="K117" s="112">
        <f t="shared" si="44"/>
        <v>0</v>
      </c>
      <c r="L117" s="112">
        <f t="shared" si="44"/>
        <v>0</v>
      </c>
      <c r="M117" s="112">
        <f t="shared" si="44"/>
        <v>0</v>
      </c>
      <c r="N117" s="112">
        <f t="shared" si="44"/>
        <v>0</v>
      </c>
      <c r="O117" s="113">
        <v>0</v>
      </c>
    </row>
    <row r="118" spans="1:15" ht="12.75" x14ac:dyDescent="0.2">
      <c r="A118" s="114">
        <v>2</v>
      </c>
      <c r="B118" s="115">
        <v>2</v>
      </c>
      <c r="C118" s="115">
        <v>4</v>
      </c>
      <c r="D118" s="115">
        <v>1</v>
      </c>
      <c r="E118" s="115" t="s">
        <v>58</v>
      </c>
      <c r="F118" s="119" t="s">
        <v>141</v>
      </c>
      <c r="G118" s="117"/>
      <c r="H118" s="117"/>
      <c r="I118" s="117"/>
      <c r="J118" s="117"/>
      <c r="K118" s="117"/>
      <c r="L118" s="117"/>
      <c r="M118" s="117"/>
      <c r="N118" s="117">
        <f>SUBTOTAL(9,G118:M118)</f>
        <v>0</v>
      </c>
      <c r="O118" s="118">
        <f>IFERROR(N118/$N$18*100,"0.00")</f>
        <v>0</v>
      </c>
    </row>
    <row r="119" spans="1:15" ht="12.75" x14ac:dyDescent="0.2">
      <c r="A119" s="109">
        <v>2</v>
      </c>
      <c r="B119" s="110">
        <v>2</v>
      </c>
      <c r="C119" s="110">
        <v>4</v>
      </c>
      <c r="D119" s="110">
        <v>2</v>
      </c>
      <c r="E119" s="110"/>
      <c r="F119" s="123" t="s">
        <v>142</v>
      </c>
      <c r="G119" s="112">
        <f t="shared" ref="G119:O119" si="45">G120</f>
        <v>0</v>
      </c>
      <c r="H119" s="112">
        <f t="shared" si="45"/>
        <v>0</v>
      </c>
      <c r="I119" s="112">
        <f t="shared" si="45"/>
        <v>0</v>
      </c>
      <c r="J119" s="112">
        <f t="shared" si="45"/>
        <v>0</v>
      </c>
      <c r="K119" s="112">
        <f t="shared" si="45"/>
        <v>0</v>
      </c>
      <c r="L119" s="112">
        <f t="shared" si="45"/>
        <v>0</v>
      </c>
      <c r="M119" s="112">
        <f t="shared" si="45"/>
        <v>492000</v>
      </c>
      <c r="N119" s="112">
        <f t="shared" si="45"/>
        <v>492000</v>
      </c>
      <c r="O119" s="113">
        <v>0.10990222203205702</v>
      </c>
    </row>
    <row r="120" spans="1:15" ht="12.75" x14ac:dyDescent="0.2">
      <c r="A120" s="124">
        <v>2</v>
      </c>
      <c r="B120" s="115">
        <v>2</v>
      </c>
      <c r="C120" s="115">
        <v>4</v>
      </c>
      <c r="D120" s="115">
        <v>2</v>
      </c>
      <c r="E120" s="115" t="s">
        <v>58</v>
      </c>
      <c r="F120" s="125" t="s">
        <v>142</v>
      </c>
      <c r="G120" s="117"/>
      <c r="H120" s="117"/>
      <c r="I120" s="117"/>
      <c r="J120" s="117"/>
      <c r="K120" s="117"/>
      <c r="L120" s="117"/>
      <c r="M120" s="117">
        <v>492000</v>
      </c>
      <c r="N120" s="117">
        <f>SUBTOTAL(9,G120:M120)</f>
        <v>492000</v>
      </c>
      <c r="O120" s="118">
        <f>IFERROR(N120/$N$18*100,"0.00")</f>
        <v>0.10990222203205702</v>
      </c>
    </row>
    <row r="121" spans="1:15" ht="12.75" x14ac:dyDescent="0.2">
      <c r="A121" s="109">
        <v>2</v>
      </c>
      <c r="B121" s="110">
        <v>2</v>
      </c>
      <c r="C121" s="110">
        <v>4</v>
      </c>
      <c r="D121" s="110">
        <v>3</v>
      </c>
      <c r="E121" s="110"/>
      <c r="F121" s="123" t="s">
        <v>143</v>
      </c>
      <c r="G121" s="112">
        <f t="shared" ref="G121:O121" si="46">G122</f>
        <v>0</v>
      </c>
      <c r="H121" s="112">
        <f t="shared" si="46"/>
        <v>0</v>
      </c>
      <c r="I121" s="112">
        <f t="shared" si="46"/>
        <v>0</v>
      </c>
      <c r="J121" s="112">
        <f t="shared" si="46"/>
        <v>0</v>
      </c>
      <c r="K121" s="112">
        <f t="shared" si="46"/>
        <v>0</v>
      </c>
      <c r="L121" s="112">
        <f t="shared" si="46"/>
        <v>0</v>
      </c>
      <c r="M121" s="112">
        <f t="shared" si="46"/>
        <v>70200</v>
      </c>
      <c r="N121" s="112">
        <f t="shared" si="46"/>
        <v>70200</v>
      </c>
      <c r="O121" s="113">
        <v>1.5681170704573991E-2</v>
      </c>
    </row>
    <row r="122" spans="1:15" ht="12.75" x14ac:dyDescent="0.2">
      <c r="A122" s="124">
        <v>2</v>
      </c>
      <c r="B122" s="115">
        <v>2</v>
      </c>
      <c r="C122" s="115">
        <v>4</v>
      </c>
      <c r="D122" s="115">
        <v>3</v>
      </c>
      <c r="E122" s="115" t="s">
        <v>58</v>
      </c>
      <c r="F122" s="125" t="s">
        <v>143</v>
      </c>
      <c r="G122" s="117"/>
      <c r="H122" s="117"/>
      <c r="I122" s="117"/>
      <c r="J122" s="117"/>
      <c r="K122" s="117"/>
      <c r="L122" s="117"/>
      <c r="M122" s="117">
        <v>70200</v>
      </c>
      <c r="N122" s="117">
        <f>SUBTOTAL(9,G122:M122)</f>
        <v>70200</v>
      </c>
      <c r="O122" s="118">
        <f>IFERROR(N122/$N$18*100,"0.00")</f>
        <v>1.5681170704573991E-2</v>
      </c>
    </row>
    <row r="123" spans="1:15" ht="12.75" x14ac:dyDescent="0.2">
      <c r="A123" s="109">
        <v>2</v>
      </c>
      <c r="B123" s="110">
        <v>2</v>
      </c>
      <c r="C123" s="110">
        <v>4</v>
      </c>
      <c r="D123" s="110">
        <v>4</v>
      </c>
      <c r="E123" s="110"/>
      <c r="F123" s="123" t="s">
        <v>144</v>
      </c>
      <c r="G123" s="112">
        <f t="shared" ref="G123:O123" si="47">G124</f>
        <v>0</v>
      </c>
      <c r="H123" s="112">
        <f t="shared" si="47"/>
        <v>0</v>
      </c>
      <c r="I123" s="112">
        <f t="shared" si="47"/>
        <v>0</v>
      </c>
      <c r="J123" s="112">
        <f t="shared" si="47"/>
        <v>0</v>
      </c>
      <c r="K123" s="112">
        <f t="shared" si="47"/>
        <v>0</v>
      </c>
      <c r="L123" s="112">
        <f t="shared" si="47"/>
        <v>0</v>
      </c>
      <c r="M123" s="112">
        <f t="shared" si="47"/>
        <v>0</v>
      </c>
      <c r="N123" s="112">
        <f t="shared" si="47"/>
        <v>0</v>
      </c>
      <c r="O123" s="113">
        <v>0</v>
      </c>
    </row>
    <row r="124" spans="1:15" ht="12.75" x14ac:dyDescent="0.2">
      <c r="A124" s="124">
        <v>2</v>
      </c>
      <c r="B124" s="115">
        <v>2</v>
      </c>
      <c r="C124" s="115">
        <v>4</v>
      </c>
      <c r="D124" s="115">
        <v>4</v>
      </c>
      <c r="E124" s="115" t="s">
        <v>58</v>
      </c>
      <c r="F124" s="125" t="s">
        <v>144</v>
      </c>
      <c r="G124" s="117"/>
      <c r="H124" s="117"/>
      <c r="I124" s="117"/>
      <c r="J124" s="117"/>
      <c r="K124" s="117"/>
      <c r="L124" s="117"/>
      <c r="M124" s="117"/>
      <c r="N124" s="117">
        <f>SUBTOTAL(9,G124:M124)</f>
        <v>0</v>
      </c>
      <c r="O124" s="118">
        <f>IFERROR(N124/$N$18*100,"0.00")</f>
        <v>0</v>
      </c>
    </row>
    <row r="125" spans="1:15" ht="12.75" x14ac:dyDescent="0.2">
      <c r="A125" s="104">
        <v>2</v>
      </c>
      <c r="B125" s="105">
        <v>2</v>
      </c>
      <c r="C125" s="105">
        <v>5</v>
      </c>
      <c r="D125" s="105"/>
      <c r="E125" s="105"/>
      <c r="F125" s="106" t="s">
        <v>145</v>
      </c>
      <c r="G125" s="121">
        <f t="shared" ref="G125:N125" si="48">+G126+G128+G130+G136+G138+G140+G142+G144</f>
        <v>0</v>
      </c>
      <c r="H125" s="121">
        <f t="shared" si="48"/>
        <v>0</v>
      </c>
      <c r="I125" s="121">
        <f t="shared" si="48"/>
        <v>0</v>
      </c>
      <c r="J125" s="121">
        <f t="shared" si="48"/>
        <v>0</v>
      </c>
      <c r="K125" s="121">
        <f t="shared" si="48"/>
        <v>0</v>
      </c>
      <c r="L125" s="121">
        <f t="shared" si="48"/>
        <v>0</v>
      </c>
      <c r="M125" s="121">
        <f t="shared" si="48"/>
        <v>2055471.12</v>
      </c>
      <c r="N125" s="121">
        <f t="shared" si="48"/>
        <v>2055471.12</v>
      </c>
      <c r="O125" s="108">
        <v>0.45914805571284745</v>
      </c>
    </row>
    <row r="126" spans="1:15" ht="12.75" x14ac:dyDescent="0.2">
      <c r="A126" s="109">
        <v>2</v>
      </c>
      <c r="B126" s="110">
        <v>2</v>
      </c>
      <c r="C126" s="110">
        <v>5</v>
      </c>
      <c r="D126" s="110">
        <v>1</v>
      </c>
      <c r="E126" s="110"/>
      <c r="F126" s="123" t="s">
        <v>146</v>
      </c>
      <c r="G126" s="112">
        <f t="shared" ref="G126:O126" si="49">G127</f>
        <v>0</v>
      </c>
      <c r="H126" s="112">
        <f t="shared" si="49"/>
        <v>0</v>
      </c>
      <c r="I126" s="112">
        <f t="shared" si="49"/>
        <v>0</v>
      </c>
      <c r="J126" s="112">
        <f t="shared" si="49"/>
        <v>0</v>
      </c>
      <c r="K126" s="112">
        <f t="shared" si="49"/>
        <v>0</v>
      </c>
      <c r="L126" s="112">
        <f t="shared" si="49"/>
        <v>0</v>
      </c>
      <c r="M126" s="112">
        <f t="shared" si="49"/>
        <v>0</v>
      </c>
      <c r="N126" s="112">
        <f t="shared" si="49"/>
        <v>0</v>
      </c>
      <c r="O126" s="113">
        <v>0</v>
      </c>
    </row>
    <row r="127" spans="1:15" ht="12.75" x14ac:dyDescent="0.2">
      <c r="A127" s="124">
        <v>2</v>
      </c>
      <c r="B127" s="115">
        <v>2</v>
      </c>
      <c r="C127" s="115">
        <v>5</v>
      </c>
      <c r="D127" s="115">
        <v>1</v>
      </c>
      <c r="E127" s="115" t="s">
        <v>58</v>
      </c>
      <c r="F127" s="125" t="s">
        <v>146</v>
      </c>
      <c r="G127" s="117"/>
      <c r="H127" s="117"/>
      <c r="I127" s="117"/>
      <c r="J127" s="117"/>
      <c r="K127" s="117"/>
      <c r="L127" s="117"/>
      <c r="M127" s="117"/>
      <c r="N127" s="117">
        <f>SUBTOTAL(9,G127:M127)</f>
        <v>0</v>
      </c>
      <c r="O127" s="118">
        <f>IFERROR(N127/$N$18*100,"0.00")</f>
        <v>0</v>
      </c>
    </row>
    <row r="128" spans="1:15" ht="12.75" x14ac:dyDescent="0.2">
      <c r="A128" s="132">
        <v>2</v>
      </c>
      <c r="B128" s="110">
        <v>2</v>
      </c>
      <c r="C128" s="110">
        <v>5</v>
      </c>
      <c r="D128" s="110">
        <v>2</v>
      </c>
      <c r="E128" s="110"/>
      <c r="F128" s="133" t="s">
        <v>147</v>
      </c>
      <c r="G128" s="112">
        <f t="shared" ref="G128:O128" si="50">G129</f>
        <v>0</v>
      </c>
      <c r="H128" s="112">
        <f t="shared" si="50"/>
        <v>0</v>
      </c>
      <c r="I128" s="112">
        <f t="shared" si="50"/>
        <v>0</v>
      </c>
      <c r="J128" s="112">
        <f t="shared" si="50"/>
        <v>0</v>
      </c>
      <c r="K128" s="112">
        <f t="shared" si="50"/>
        <v>0</v>
      </c>
      <c r="L128" s="112">
        <f t="shared" si="50"/>
        <v>0</v>
      </c>
      <c r="M128" s="112">
        <f t="shared" si="50"/>
        <v>0</v>
      </c>
      <c r="N128" s="112">
        <f t="shared" si="50"/>
        <v>0</v>
      </c>
      <c r="O128" s="113">
        <v>0</v>
      </c>
    </row>
    <row r="129" spans="1:15" ht="12.75" x14ac:dyDescent="0.2">
      <c r="A129" s="124">
        <v>2</v>
      </c>
      <c r="B129" s="115">
        <v>2</v>
      </c>
      <c r="C129" s="115">
        <v>5</v>
      </c>
      <c r="D129" s="115">
        <v>2</v>
      </c>
      <c r="E129" s="115" t="s">
        <v>58</v>
      </c>
      <c r="F129" s="125" t="s">
        <v>147</v>
      </c>
      <c r="G129" s="117"/>
      <c r="H129" s="117"/>
      <c r="I129" s="117"/>
      <c r="J129" s="117"/>
      <c r="K129" s="117"/>
      <c r="L129" s="117"/>
      <c r="M129" s="117"/>
      <c r="N129" s="117">
        <f>SUBTOTAL(9,G129:M129)</f>
        <v>0</v>
      </c>
      <c r="O129" s="118">
        <f>IFERROR(N129/$N$18*100,"0.00")</f>
        <v>0</v>
      </c>
    </row>
    <row r="130" spans="1:15" ht="12.75" x14ac:dyDescent="0.2">
      <c r="A130" s="109">
        <v>2</v>
      </c>
      <c r="B130" s="110">
        <v>2</v>
      </c>
      <c r="C130" s="110">
        <v>5</v>
      </c>
      <c r="D130" s="110">
        <v>3</v>
      </c>
      <c r="E130" s="110"/>
      <c r="F130" s="123" t="s">
        <v>148</v>
      </c>
      <c r="G130" s="112">
        <f t="shared" ref="G130:N130" si="51">SUM(G131:G135)</f>
        <v>0</v>
      </c>
      <c r="H130" s="112">
        <f t="shared" si="51"/>
        <v>0</v>
      </c>
      <c r="I130" s="112">
        <f t="shared" si="51"/>
        <v>0</v>
      </c>
      <c r="J130" s="112">
        <f t="shared" si="51"/>
        <v>0</v>
      </c>
      <c r="K130" s="112">
        <f t="shared" si="51"/>
        <v>0</v>
      </c>
      <c r="L130" s="112">
        <f t="shared" si="51"/>
        <v>0</v>
      </c>
      <c r="M130" s="112">
        <f t="shared" si="51"/>
        <v>396351.12</v>
      </c>
      <c r="N130" s="112">
        <f t="shared" si="51"/>
        <v>396351.12</v>
      </c>
      <c r="O130" s="113">
        <v>8.8536318684744875E-2</v>
      </c>
    </row>
    <row r="131" spans="1:15" ht="12.75" x14ac:dyDescent="0.2">
      <c r="A131" s="124">
        <v>2</v>
      </c>
      <c r="B131" s="115">
        <v>2</v>
      </c>
      <c r="C131" s="115">
        <v>5</v>
      </c>
      <c r="D131" s="115">
        <v>3</v>
      </c>
      <c r="E131" s="115" t="s">
        <v>58</v>
      </c>
      <c r="F131" s="125" t="s">
        <v>149</v>
      </c>
      <c r="G131" s="117"/>
      <c r="H131" s="117"/>
      <c r="I131" s="117"/>
      <c r="J131" s="117"/>
      <c r="K131" s="117"/>
      <c r="L131" s="117"/>
      <c r="M131" s="117"/>
      <c r="N131" s="117">
        <f>SUBTOTAL(9,G131:M131)</f>
        <v>0</v>
      </c>
      <c r="O131" s="118">
        <f>IFERROR(N131/$N$18*100,"0.00")</f>
        <v>0</v>
      </c>
    </row>
    <row r="132" spans="1:15" ht="12.75" x14ac:dyDescent="0.2">
      <c r="A132" s="124">
        <v>2</v>
      </c>
      <c r="B132" s="115">
        <v>2</v>
      </c>
      <c r="C132" s="115">
        <v>5</v>
      </c>
      <c r="D132" s="115">
        <v>3</v>
      </c>
      <c r="E132" s="115" t="s">
        <v>60</v>
      </c>
      <c r="F132" s="125" t="s">
        <v>150</v>
      </c>
      <c r="G132" s="117"/>
      <c r="H132" s="117"/>
      <c r="I132" s="117"/>
      <c r="J132" s="117"/>
      <c r="K132" s="117"/>
      <c r="L132" s="117"/>
      <c r="M132" s="117">
        <v>396351.12</v>
      </c>
      <c r="N132" s="117">
        <f>SUBTOTAL(9,G132:M132)</f>
        <v>396351.12</v>
      </c>
      <c r="O132" s="118">
        <f>IFERROR(N132/$N$18*100,"0.00")</f>
        <v>8.8536318684744875E-2</v>
      </c>
    </row>
    <row r="133" spans="1:15" ht="12.75" x14ac:dyDescent="0.2">
      <c r="A133" s="124">
        <v>2</v>
      </c>
      <c r="B133" s="115">
        <v>2</v>
      </c>
      <c r="C133" s="115">
        <v>5</v>
      </c>
      <c r="D133" s="115">
        <v>3</v>
      </c>
      <c r="E133" s="115" t="s">
        <v>62</v>
      </c>
      <c r="F133" s="125" t="s">
        <v>151</v>
      </c>
      <c r="G133" s="117"/>
      <c r="H133" s="117"/>
      <c r="I133" s="117"/>
      <c r="J133" s="117"/>
      <c r="K133" s="117"/>
      <c r="L133" s="117"/>
      <c r="M133" s="117"/>
      <c r="N133" s="117">
        <f>SUBTOTAL(9,G133:M133)</f>
        <v>0</v>
      </c>
      <c r="O133" s="118">
        <f>IFERROR(N133/$N$18*100,"0.00")</f>
        <v>0</v>
      </c>
    </row>
    <row r="134" spans="1:15" ht="12.75" x14ac:dyDescent="0.2">
      <c r="A134" s="124">
        <v>2</v>
      </c>
      <c r="B134" s="115">
        <v>2</v>
      </c>
      <c r="C134" s="115">
        <v>5</v>
      </c>
      <c r="D134" s="115">
        <v>3</v>
      </c>
      <c r="E134" s="115" t="s">
        <v>64</v>
      </c>
      <c r="F134" s="125" t="s">
        <v>152</v>
      </c>
      <c r="G134" s="117"/>
      <c r="H134" s="117"/>
      <c r="I134" s="117"/>
      <c r="J134" s="117"/>
      <c r="K134" s="117"/>
      <c r="L134" s="117"/>
      <c r="M134" s="117"/>
      <c r="N134" s="117">
        <f>SUBTOTAL(9,G134:M134)</f>
        <v>0</v>
      </c>
      <c r="O134" s="118">
        <f>IFERROR(N134/$N$18*100,"0.00")</f>
        <v>0</v>
      </c>
    </row>
    <row r="135" spans="1:15" ht="12.75" x14ac:dyDescent="0.2">
      <c r="A135" s="124">
        <v>2</v>
      </c>
      <c r="B135" s="115">
        <v>2</v>
      </c>
      <c r="C135" s="115">
        <v>5</v>
      </c>
      <c r="D135" s="115">
        <v>3</v>
      </c>
      <c r="E135" s="115" t="s">
        <v>66</v>
      </c>
      <c r="F135" s="125" t="s">
        <v>153</v>
      </c>
      <c r="G135" s="117"/>
      <c r="H135" s="117"/>
      <c r="I135" s="117"/>
      <c r="J135" s="117"/>
      <c r="K135" s="117"/>
      <c r="L135" s="117"/>
      <c r="M135" s="117"/>
      <c r="N135" s="117">
        <f>SUBTOTAL(9,G135:M135)</f>
        <v>0</v>
      </c>
      <c r="O135" s="118">
        <f>IFERROR(N135/$N$18*100,"0.00")</f>
        <v>0</v>
      </c>
    </row>
    <row r="136" spans="1:15" ht="12.75" x14ac:dyDescent="0.2">
      <c r="A136" s="109">
        <v>2</v>
      </c>
      <c r="B136" s="110">
        <v>2</v>
      </c>
      <c r="C136" s="110">
        <v>5</v>
      </c>
      <c r="D136" s="110">
        <v>4</v>
      </c>
      <c r="E136" s="110"/>
      <c r="F136" s="123" t="s">
        <v>154</v>
      </c>
      <c r="G136" s="112">
        <f t="shared" ref="G136:O136" si="52">G137</f>
        <v>0</v>
      </c>
      <c r="H136" s="112">
        <f t="shared" si="52"/>
        <v>0</v>
      </c>
      <c r="I136" s="112">
        <f t="shared" si="52"/>
        <v>0</v>
      </c>
      <c r="J136" s="112">
        <f t="shared" si="52"/>
        <v>0</v>
      </c>
      <c r="K136" s="112">
        <f t="shared" si="52"/>
        <v>0</v>
      </c>
      <c r="L136" s="112">
        <f t="shared" si="52"/>
        <v>0</v>
      </c>
      <c r="M136" s="112">
        <f t="shared" si="52"/>
        <v>99120</v>
      </c>
      <c r="N136" s="112">
        <f t="shared" si="52"/>
        <v>99120</v>
      </c>
      <c r="O136" s="113">
        <v>2.2141276926458321E-2</v>
      </c>
    </row>
    <row r="137" spans="1:15" ht="12.75" x14ac:dyDescent="0.2">
      <c r="A137" s="124">
        <v>2</v>
      </c>
      <c r="B137" s="115">
        <v>2</v>
      </c>
      <c r="C137" s="115">
        <v>5</v>
      </c>
      <c r="D137" s="115">
        <v>4</v>
      </c>
      <c r="E137" s="115" t="s">
        <v>58</v>
      </c>
      <c r="F137" s="125" t="s">
        <v>154</v>
      </c>
      <c r="G137" s="117"/>
      <c r="H137" s="117"/>
      <c r="I137" s="117"/>
      <c r="J137" s="117"/>
      <c r="K137" s="117"/>
      <c r="L137" s="117"/>
      <c r="M137" s="117">
        <v>99120</v>
      </c>
      <c r="N137" s="117">
        <f>SUBTOTAL(9,G137:M137)</f>
        <v>99120</v>
      </c>
      <c r="O137" s="118">
        <f>IFERROR(N137/$N$18*100,"0.00")</f>
        <v>2.2141276926458321E-2</v>
      </c>
    </row>
    <row r="138" spans="1:15" ht="12.75" x14ac:dyDescent="0.2">
      <c r="A138" s="132">
        <v>2</v>
      </c>
      <c r="B138" s="110">
        <v>2</v>
      </c>
      <c r="C138" s="110">
        <v>5</v>
      </c>
      <c r="D138" s="110">
        <v>5</v>
      </c>
      <c r="E138" s="110"/>
      <c r="F138" s="133" t="s">
        <v>155</v>
      </c>
      <c r="G138" s="112">
        <f t="shared" ref="G138:O138" si="53">+G139</f>
        <v>0</v>
      </c>
      <c r="H138" s="112">
        <f t="shared" si="53"/>
        <v>0</v>
      </c>
      <c r="I138" s="112">
        <f t="shared" si="53"/>
        <v>0</v>
      </c>
      <c r="J138" s="112">
        <f t="shared" si="53"/>
        <v>0</v>
      </c>
      <c r="K138" s="112">
        <f t="shared" si="53"/>
        <v>0</v>
      </c>
      <c r="L138" s="112">
        <f t="shared" si="53"/>
        <v>0</v>
      </c>
      <c r="M138" s="112">
        <f t="shared" si="53"/>
        <v>0</v>
      </c>
      <c r="N138" s="112">
        <f t="shared" si="53"/>
        <v>0</v>
      </c>
      <c r="O138" s="134">
        <f t="shared" si="53"/>
        <v>0</v>
      </c>
    </row>
    <row r="139" spans="1:15" ht="12.75" x14ac:dyDescent="0.2">
      <c r="A139" s="124">
        <v>2</v>
      </c>
      <c r="B139" s="115">
        <v>2</v>
      </c>
      <c r="C139" s="115">
        <v>5</v>
      </c>
      <c r="D139" s="115">
        <v>5</v>
      </c>
      <c r="E139" s="115" t="s">
        <v>58</v>
      </c>
      <c r="F139" s="125" t="s">
        <v>155</v>
      </c>
      <c r="G139" s="117"/>
      <c r="H139" s="117"/>
      <c r="I139" s="117"/>
      <c r="J139" s="117"/>
      <c r="K139" s="117"/>
      <c r="L139" s="117"/>
      <c r="M139" s="117"/>
      <c r="N139" s="117">
        <f>SUBTOTAL(9,G139:M139)</f>
        <v>0</v>
      </c>
      <c r="O139" s="118">
        <f>IFERROR(N139/$N$18*100,"0.00")</f>
        <v>0</v>
      </c>
    </row>
    <row r="140" spans="1:15" ht="12.75" x14ac:dyDescent="0.2">
      <c r="A140" s="132">
        <v>2</v>
      </c>
      <c r="B140" s="110">
        <v>2</v>
      </c>
      <c r="C140" s="110">
        <v>5</v>
      </c>
      <c r="D140" s="110">
        <v>6</v>
      </c>
      <c r="E140" s="110"/>
      <c r="F140" s="133" t="s">
        <v>156</v>
      </c>
      <c r="G140" s="112">
        <f t="shared" ref="G140:O140" si="54">G141</f>
        <v>0</v>
      </c>
      <c r="H140" s="112">
        <f t="shared" si="54"/>
        <v>0</v>
      </c>
      <c r="I140" s="112">
        <f t="shared" si="54"/>
        <v>0</v>
      </c>
      <c r="J140" s="112">
        <f t="shared" si="54"/>
        <v>0</v>
      </c>
      <c r="K140" s="112">
        <f t="shared" si="54"/>
        <v>0</v>
      </c>
      <c r="L140" s="112">
        <f t="shared" si="54"/>
        <v>0</v>
      </c>
      <c r="M140" s="112">
        <f t="shared" si="54"/>
        <v>0</v>
      </c>
      <c r="N140" s="112">
        <f t="shared" si="54"/>
        <v>0</v>
      </c>
      <c r="O140" s="113">
        <v>0</v>
      </c>
    </row>
    <row r="141" spans="1:15" ht="12.75" x14ac:dyDescent="0.2">
      <c r="A141" s="124">
        <v>2</v>
      </c>
      <c r="B141" s="115">
        <v>2</v>
      </c>
      <c r="C141" s="115">
        <v>5</v>
      </c>
      <c r="D141" s="115">
        <v>6</v>
      </c>
      <c r="E141" s="115" t="s">
        <v>58</v>
      </c>
      <c r="F141" s="125" t="s">
        <v>156</v>
      </c>
      <c r="G141" s="117"/>
      <c r="H141" s="117"/>
      <c r="I141" s="117"/>
      <c r="J141" s="117"/>
      <c r="K141" s="117"/>
      <c r="L141" s="117"/>
      <c r="M141" s="117"/>
      <c r="N141" s="117">
        <f>SUBTOTAL(9,G141:M141)</f>
        <v>0</v>
      </c>
      <c r="O141" s="118">
        <f>IFERROR(N141/$N$18*100,"0.00")</f>
        <v>0</v>
      </c>
    </row>
    <row r="142" spans="1:15" ht="12.75" x14ac:dyDescent="0.2">
      <c r="A142" s="132">
        <v>2</v>
      </c>
      <c r="B142" s="110">
        <v>2</v>
      </c>
      <c r="C142" s="110">
        <v>5</v>
      </c>
      <c r="D142" s="110">
        <v>7</v>
      </c>
      <c r="E142" s="110"/>
      <c r="F142" s="133" t="s">
        <v>157</v>
      </c>
      <c r="G142" s="112">
        <f t="shared" ref="G142:O142" si="55">+G143</f>
        <v>0</v>
      </c>
      <c r="H142" s="112">
        <f t="shared" si="55"/>
        <v>0</v>
      </c>
      <c r="I142" s="112">
        <f t="shared" si="55"/>
        <v>0</v>
      </c>
      <c r="J142" s="112">
        <f t="shared" si="55"/>
        <v>0</v>
      </c>
      <c r="K142" s="112">
        <f t="shared" si="55"/>
        <v>0</v>
      </c>
      <c r="L142" s="112">
        <f t="shared" si="55"/>
        <v>0</v>
      </c>
      <c r="M142" s="112">
        <f t="shared" si="55"/>
        <v>0</v>
      </c>
      <c r="N142" s="112">
        <f t="shared" si="55"/>
        <v>0</v>
      </c>
      <c r="O142" s="134">
        <f t="shared" si="55"/>
        <v>0</v>
      </c>
    </row>
    <row r="143" spans="1:15" ht="12.75" x14ac:dyDescent="0.2">
      <c r="A143" s="124">
        <v>2</v>
      </c>
      <c r="B143" s="115">
        <v>2</v>
      </c>
      <c r="C143" s="115">
        <v>5</v>
      </c>
      <c r="D143" s="115">
        <v>7</v>
      </c>
      <c r="E143" s="115" t="s">
        <v>58</v>
      </c>
      <c r="F143" s="125" t="s">
        <v>157</v>
      </c>
      <c r="G143" s="117"/>
      <c r="H143" s="117"/>
      <c r="I143" s="117"/>
      <c r="J143" s="117"/>
      <c r="K143" s="117"/>
      <c r="L143" s="117"/>
      <c r="M143" s="117"/>
      <c r="N143" s="117">
        <f>SUBTOTAL(9,G143:M143)</f>
        <v>0</v>
      </c>
      <c r="O143" s="118">
        <f>IFERROR(N143/$N$18*100,"0.00")</f>
        <v>0</v>
      </c>
    </row>
    <row r="144" spans="1:15" ht="12.75" x14ac:dyDescent="0.2">
      <c r="A144" s="132">
        <v>2</v>
      </c>
      <c r="B144" s="110">
        <v>2</v>
      </c>
      <c r="C144" s="110">
        <v>5</v>
      </c>
      <c r="D144" s="110">
        <v>8</v>
      </c>
      <c r="E144" s="110"/>
      <c r="F144" s="133" t="s">
        <v>158</v>
      </c>
      <c r="G144" s="112">
        <f t="shared" ref="G144:O144" si="56">G145</f>
        <v>0</v>
      </c>
      <c r="H144" s="112">
        <f t="shared" si="56"/>
        <v>0</v>
      </c>
      <c r="I144" s="112">
        <f t="shared" si="56"/>
        <v>0</v>
      </c>
      <c r="J144" s="112">
        <f t="shared" si="56"/>
        <v>0</v>
      </c>
      <c r="K144" s="112">
        <f t="shared" si="56"/>
        <v>0</v>
      </c>
      <c r="L144" s="112">
        <f t="shared" si="56"/>
        <v>0</v>
      </c>
      <c r="M144" s="112">
        <f t="shared" si="56"/>
        <v>1560000</v>
      </c>
      <c r="N144" s="112">
        <f t="shared" si="56"/>
        <v>1560000</v>
      </c>
      <c r="O144" s="113">
        <v>0.34847046010164423</v>
      </c>
    </row>
    <row r="145" spans="1:15" ht="12.75" x14ac:dyDescent="0.2">
      <c r="A145" s="124">
        <v>2</v>
      </c>
      <c r="B145" s="115">
        <v>2</v>
      </c>
      <c r="C145" s="115">
        <v>5</v>
      </c>
      <c r="D145" s="115">
        <v>8</v>
      </c>
      <c r="E145" s="115" t="s">
        <v>58</v>
      </c>
      <c r="F145" s="125" t="s">
        <v>158</v>
      </c>
      <c r="G145" s="117"/>
      <c r="H145" s="117"/>
      <c r="I145" s="117"/>
      <c r="J145" s="117"/>
      <c r="K145" s="117"/>
      <c r="L145" s="117"/>
      <c r="M145" s="117">
        <v>1560000</v>
      </c>
      <c r="N145" s="117">
        <f>SUBTOTAL(9,G145:M145)</f>
        <v>1560000</v>
      </c>
      <c r="O145" s="118">
        <f>IFERROR(N145/$N$18*100,"0.00")</f>
        <v>0.34847046010164423</v>
      </c>
    </row>
    <row r="146" spans="1:15" ht="12.75" x14ac:dyDescent="0.2">
      <c r="A146" s="104">
        <v>2</v>
      </c>
      <c r="B146" s="105">
        <v>2</v>
      </c>
      <c r="C146" s="105">
        <v>6</v>
      </c>
      <c r="D146" s="105"/>
      <c r="E146" s="105"/>
      <c r="F146" s="106" t="s">
        <v>159</v>
      </c>
      <c r="G146" s="121">
        <f t="shared" ref="G146:N146" si="57">+G147+G149+G151+G153+G155+G157+G159+G161+G163</f>
        <v>0</v>
      </c>
      <c r="H146" s="121">
        <f t="shared" si="57"/>
        <v>0</v>
      </c>
      <c r="I146" s="121">
        <f t="shared" si="57"/>
        <v>0</v>
      </c>
      <c r="J146" s="121">
        <f t="shared" si="57"/>
        <v>0</v>
      </c>
      <c r="K146" s="121">
        <f t="shared" si="57"/>
        <v>0</v>
      </c>
      <c r="L146" s="121">
        <f t="shared" si="57"/>
        <v>0</v>
      </c>
      <c r="M146" s="121">
        <f t="shared" si="57"/>
        <v>0</v>
      </c>
      <c r="N146" s="121">
        <f t="shared" si="57"/>
        <v>0</v>
      </c>
      <c r="O146" s="108">
        <v>0</v>
      </c>
    </row>
    <row r="147" spans="1:15" ht="12.75" x14ac:dyDescent="0.2">
      <c r="A147" s="109">
        <v>2</v>
      </c>
      <c r="B147" s="110">
        <v>2</v>
      </c>
      <c r="C147" s="110">
        <v>6</v>
      </c>
      <c r="D147" s="110">
        <v>1</v>
      </c>
      <c r="E147" s="110"/>
      <c r="F147" s="123" t="s">
        <v>160</v>
      </c>
      <c r="G147" s="112">
        <f t="shared" ref="G147:O147" si="58">G148</f>
        <v>0</v>
      </c>
      <c r="H147" s="112">
        <f t="shared" si="58"/>
        <v>0</v>
      </c>
      <c r="I147" s="112">
        <f t="shared" si="58"/>
        <v>0</v>
      </c>
      <c r="J147" s="112">
        <f t="shared" si="58"/>
        <v>0</v>
      </c>
      <c r="K147" s="112">
        <f t="shared" si="58"/>
        <v>0</v>
      </c>
      <c r="L147" s="112">
        <f t="shared" si="58"/>
        <v>0</v>
      </c>
      <c r="M147" s="112">
        <f t="shared" si="58"/>
        <v>0</v>
      </c>
      <c r="N147" s="112">
        <f t="shared" si="58"/>
        <v>0</v>
      </c>
      <c r="O147" s="113">
        <v>0</v>
      </c>
    </row>
    <row r="148" spans="1:15" ht="12.75" x14ac:dyDescent="0.2">
      <c r="A148" s="124">
        <v>2</v>
      </c>
      <c r="B148" s="115">
        <v>2</v>
      </c>
      <c r="C148" s="115">
        <v>6</v>
      </c>
      <c r="D148" s="115">
        <v>1</v>
      </c>
      <c r="E148" s="115" t="s">
        <v>58</v>
      </c>
      <c r="F148" s="125" t="s">
        <v>160</v>
      </c>
      <c r="G148" s="117"/>
      <c r="H148" s="117"/>
      <c r="I148" s="117"/>
      <c r="J148" s="117"/>
      <c r="K148" s="117"/>
      <c r="L148" s="117"/>
      <c r="M148" s="117"/>
      <c r="N148" s="117">
        <f>SUBTOTAL(9,G148:M148)</f>
        <v>0</v>
      </c>
      <c r="O148" s="118">
        <f>IFERROR(N148/$N$18*100,"0.00")</f>
        <v>0</v>
      </c>
    </row>
    <row r="149" spans="1:15" ht="12.75" x14ac:dyDescent="0.2">
      <c r="A149" s="109">
        <v>2</v>
      </c>
      <c r="B149" s="110">
        <v>2</v>
      </c>
      <c r="C149" s="110">
        <v>6</v>
      </c>
      <c r="D149" s="110">
        <v>2</v>
      </c>
      <c r="E149" s="110"/>
      <c r="F149" s="123" t="s">
        <v>161</v>
      </c>
      <c r="G149" s="112">
        <f t="shared" ref="G149:O149" si="59">G150</f>
        <v>0</v>
      </c>
      <c r="H149" s="112">
        <f t="shared" si="59"/>
        <v>0</v>
      </c>
      <c r="I149" s="112">
        <f t="shared" si="59"/>
        <v>0</v>
      </c>
      <c r="J149" s="112">
        <f t="shared" si="59"/>
        <v>0</v>
      </c>
      <c r="K149" s="112">
        <f t="shared" si="59"/>
        <v>0</v>
      </c>
      <c r="L149" s="112">
        <f t="shared" si="59"/>
        <v>0</v>
      </c>
      <c r="M149" s="112">
        <f t="shared" si="59"/>
        <v>0</v>
      </c>
      <c r="N149" s="112">
        <f t="shared" si="59"/>
        <v>0</v>
      </c>
      <c r="O149" s="113">
        <v>0</v>
      </c>
    </row>
    <row r="150" spans="1:15" ht="12.75" x14ac:dyDescent="0.2">
      <c r="A150" s="135">
        <v>2</v>
      </c>
      <c r="B150" s="127">
        <v>2</v>
      </c>
      <c r="C150" s="127">
        <v>6</v>
      </c>
      <c r="D150" s="127">
        <v>2</v>
      </c>
      <c r="E150" s="127" t="s">
        <v>58</v>
      </c>
      <c r="F150" s="136" t="s">
        <v>161</v>
      </c>
      <c r="G150" s="129"/>
      <c r="H150" s="129"/>
      <c r="I150" s="129"/>
      <c r="J150" s="129"/>
      <c r="K150" s="129"/>
      <c r="L150" s="129"/>
      <c r="M150" s="129"/>
      <c r="N150" s="129">
        <f>SUBTOTAL(9,G150:M150)</f>
        <v>0</v>
      </c>
      <c r="O150" s="130">
        <f>IFERROR(N150/$N$18*100,"0.00")</f>
        <v>0</v>
      </c>
    </row>
    <row r="151" spans="1:15" ht="12.75" x14ac:dyDescent="0.2">
      <c r="A151" s="109">
        <v>2</v>
      </c>
      <c r="B151" s="110">
        <v>2</v>
      </c>
      <c r="C151" s="110">
        <v>6</v>
      </c>
      <c r="D151" s="110">
        <v>3</v>
      </c>
      <c r="E151" s="110"/>
      <c r="F151" s="123" t="s">
        <v>162</v>
      </c>
      <c r="G151" s="112">
        <f t="shared" ref="G151:O151" si="60">G152</f>
        <v>0</v>
      </c>
      <c r="H151" s="112">
        <f t="shared" si="60"/>
        <v>0</v>
      </c>
      <c r="I151" s="112">
        <f t="shared" si="60"/>
        <v>0</v>
      </c>
      <c r="J151" s="112">
        <f t="shared" si="60"/>
        <v>0</v>
      </c>
      <c r="K151" s="112">
        <f t="shared" si="60"/>
        <v>0</v>
      </c>
      <c r="L151" s="112">
        <f t="shared" si="60"/>
        <v>0</v>
      </c>
      <c r="M151" s="112">
        <f t="shared" si="60"/>
        <v>0</v>
      </c>
      <c r="N151" s="112">
        <f t="shared" si="60"/>
        <v>0</v>
      </c>
      <c r="O151" s="113">
        <v>0</v>
      </c>
    </row>
    <row r="152" spans="1:15" ht="12.75" x14ac:dyDescent="0.2">
      <c r="A152" s="124">
        <v>2</v>
      </c>
      <c r="B152" s="115">
        <v>2</v>
      </c>
      <c r="C152" s="115">
        <v>6</v>
      </c>
      <c r="D152" s="115">
        <v>3</v>
      </c>
      <c r="E152" s="115" t="s">
        <v>58</v>
      </c>
      <c r="F152" s="125" t="s">
        <v>162</v>
      </c>
      <c r="G152" s="117"/>
      <c r="H152" s="117"/>
      <c r="I152" s="117"/>
      <c r="J152" s="117"/>
      <c r="K152" s="117"/>
      <c r="L152" s="117"/>
      <c r="M152" s="117"/>
      <c r="N152" s="117">
        <f>SUBTOTAL(9,G152:M152)</f>
        <v>0</v>
      </c>
      <c r="O152" s="118">
        <f>IFERROR(N152/$N$18*100,"0.00")</f>
        <v>0</v>
      </c>
    </row>
    <row r="153" spans="1:15" ht="12.75" x14ac:dyDescent="0.2">
      <c r="A153" s="109">
        <v>2</v>
      </c>
      <c r="B153" s="110">
        <v>2</v>
      </c>
      <c r="C153" s="110">
        <v>6</v>
      </c>
      <c r="D153" s="110">
        <v>4</v>
      </c>
      <c r="E153" s="110"/>
      <c r="F153" s="123" t="s">
        <v>163</v>
      </c>
      <c r="G153" s="112">
        <f t="shared" ref="G153:O153" si="61">G154</f>
        <v>0</v>
      </c>
      <c r="H153" s="112">
        <f t="shared" si="61"/>
        <v>0</v>
      </c>
      <c r="I153" s="112">
        <f t="shared" si="61"/>
        <v>0</v>
      </c>
      <c r="J153" s="112">
        <f t="shared" si="61"/>
        <v>0</v>
      </c>
      <c r="K153" s="112">
        <f t="shared" si="61"/>
        <v>0</v>
      </c>
      <c r="L153" s="112">
        <f t="shared" si="61"/>
        <v>0</v>
      </c>
      <c r="M153" s="112">
        <f t="shared" si="61"/>
        <v>0</v>
      </c>
      <c r="N153" s="112">
        <f t="shared" si="61"/>
        <v>0</v>
      </c>
      <c r="O153" s="113">
        <v>0</v>
      </c>
    </row>
    <row r="154" spans="1:15" ht="12.75" x14ac:dyDescent="0.2">
      <c r="A154" s="124">
        <v>2</v>
      </c>
      <c r="B154" s="115">
        <v>2</v>
      </c>
      <c r="C154" s="115">
        <v>6</v>
      </c>
      <c r="D154" s="115">
        <v>4</v>
      </c>
      <c r="E154" s="115" t="s">
        <v>58</v>
      </c>
      <c r="F154" s="125" t="s">
        <v>163</v>
      </c>
      <c r="G154" s="117"/>
      <c r="H154" s="117"/>
      <c r="I154" s="117"/>
      <c r="J154" s="117"/>
      <c r="K154" s="117"/>
      <c r="L154" s="117"/>
      <c r="M154" s="117"/>
      <c r="N154" s="117">
        <f>SUBTOTAL(9,G154:M154)</f>
        <v>0</v>
      </c>
      <c r="O154" s="118">
        <f>IFERROR(N154/$N$18*100,"0.00")</f>
        <v>0</v>
      </c>
    </row>
    <row r="155" spans="1:15" ht="12.75" x14ac:dyDescent="0.2">
      <c r="A155" s="132">
        <v>2</v>
      </c>
      <c r="B155" s="110">
        <v>2</v>
      </c>
      <c r="C155" s="110">
        <v>6</v>
      </c>
      <c r="D155" s="110">
        <v>5</v>
      </c>
      <c r="E155" s="110"/>
      <c r="F155" s="133" t="s">
        <v>164</v>
      </c>
      <c r="G155" s="112">
        <f t="shared" ref="G155:O155" si="62">+G156</f>
        <v>0</v>
      </c>
      <c r="H155" s="112">
        <f t="shared" si="62"/>
        <v>0</v>
      </c>
      <c r="I155" s="112">
        <f t="shared" si="62"/>
        <v>0</v>
      </c>
      <c r="J155" s="112">
        <f t="shared" si="62"/>
        <v>0</v>
      </c>
      <c r="K155" s="112">
        <f t="shared" si="62"/>
        <v>0</v>
      </c>
      <c r="L155" s="112">
        <f t="shared" si="62"/>
        <v>0</v>
      </c>
      <c r="M155" s="112">
        <f t="shared" si="62"/>
        <v>0</v>
      </c>
      <c r="N155" s="112">
        <f t="shared" si="62"/>
        <v>0</v>
      </c>
      <c r="O155" s="134">
        <f t="shared" si="62"/>
        <v>0</v>
      </c>
    </row>
    <row r="156" spans="1:15" ht="12.75" x14ac:dyDescent="0.2">
      <c r="A156" s="124">
        <v>2</v>
      </c>
      <c r="B156" s="115">
        <v>2</v>
      </c>
      <c r="C156" s="115">
        <v>6</v>
      </c>
      <c r="D156" s="115">
        <v>5</v>
      </c>
      <c r="E156" s="115" t="s">
        <v>58</v>
      </c>
      <c r="F156" s="125" t="s">
        <v>164</v>
      </c>
      <c r="G156" s="117"/>
      <c r="H156" s="117"/>
      <c r="I156" s="117"/>
      <c r="J156" s="117"/>
      <c r="K156" s="117"/>
      <c r="L156" s="117"/>
      <c r="M156" s="117"/>
      <c r="N156" s="117">
        <f>SUBTOTAL(9,G156:M156)</f>
        <v>0</v>
      </c>
      <c r="O156" s="118">
        <f>IFERROR(N156/$N$18*100,"0.00")</f>
        <v>0</v>
      </c>
    </row>
    <row r="157" spans="1:15" ht="12.75" x14ac:dyDescent="0.2">
      <c r="A157" s="132">
        <v>2</v>
      </c>
      <c r="B157" s="110">
        <v>2</v>
      </c>
      <c r="C157" s="110">
        <v>6</v>
      </c>
      <c r="D157" s="110">
        <v>6</v>
      </c>
      <c r="E157" s="110"/>
      <c r="F157" s="133" t="s">
        <v>165</v>
      </c>
      <c r="G157" s="112">
        <f t="shared" ref="G157:O157" si="63">+G158</f>
        <v>0</v>
      </c>
      <c r="H157" s="112">
        <f t="shared" si="63"/>
        <v>0</v>
      </c>
      <c r="I157" s="112">
        <f t="shared" si="63"/>
        <v>0</v>
      </c>
      <c r="J157" s="112">
        <f t="shared" si="63"/>
        <v>0</v>
      </c>
      <c r="K157" s="112">
        <f t="shared" si="63"/>
        <v>0</v>
      </c>
      <c r="L157" s="112">
        <f t="shared" si="63"/>
        <v>0</v>
      </c>
      <c r="M157" s="112">
        <f t="shared" si="63"/>
        <v>0</v>
      </c>
      <c r="N157" s="112">
        <f t="shared" si="63"/>
        <v>0</v>
      </c>
      <c r="O157" s="134">
        <f t="shared" si="63"/>
        <v>0</v>
      </c>
    </row>
    <row r="158" spans="1:15" ht="12.75" x14ac:dyDescent="0.2">
      <c r="A158" s="124">
        <v>2</v>
      </c>
      <c r="B158" s="115">
        <v>2</v>
      </c>
      <c r="C158" s="115">
        <v>6</v>
      </c>
      <c r="D158" s="115">
        <v>6</v>
      </c>
      <c r="E158" s="115" t="s">
        <v>58</v>
      </c>
      <c r="F158" s="125" t="s">
        <v>165</v>
      </c>
      <c r="G158" s="117"/>
      <c r="H158" s="117"/>
      <c r="I158" s="117"/>
      <c r="J158" s="117"/>
      <c r="K158" s="117"/>
      <c r="L158" s="117"/>
      <c r="M158" s="117"/>
      <c r="N158" s="117">
        <f>SUBTOTAL(9,G158:M158)</f>
        <v>0</v>
      </c>
      <c r="O158" s="118">
        <f>IFERROR(N158/$N$18*100,"0.00")</f>
        <v>0</v>
      </c>
    </row>
    <row r="159" spans="1:15" ht="12.75" x14ac:dyDescent="0.2">
      <c r="A159" s="132">
        <v>2</v>
      </c>
      <c r="B159" s="110">
        <v>2</v>
      </c>
      <c r="C159" s="110">
        <v>6</v>
      </c>
      <c r="D159" s="110">
        <v>7</v>
      </c>
      <c r="E159" s="110"/>
      <c r="F159" s="133" t="s">
        <v>166</v>
      </c>
      <c r="G159" s="112">
        <f t="shared" ref="G159:O159" si="64">+G160</f>
        <v>0</v>
      </c>
      <c r="H159" s="112">
        <f t="shared" si="64"/>
        <v>0</v>
      </c>
      <c r="I159" s="112">
        <f t="shared" si="64"/>
        <v>0</v>
      </c>
      <c r="J159" s="112">
        <f t="shared" si="64"/>
        <v>0</v>
      </c>
      <c r="K159" s="112">
        <f t="shared" si="64"/>
        <v>0</v>
      </c>
      <c r="L159" s="112">
        <f t="shared" si="64"/>
        <v>0</v>
      </c>
      <c r="M159" s="112">
        <f t="shared" si="64"/>
        <v>0</v>
      </c>
      <c r="N159" s="112">
        <f t="shared" si="64"/>
        <v>0</v>
      </c>
      <c r="O159" s="134">
        <f t="shared" si="64"/>
        <v>0</v>
      </c>
    </row>
    <row r="160" spans="1:15" ht="12.75" x14ac:dyDescent="0.2">
      <c r="A160" s="124">
        <v>2</v>
      </c>
      <c r="B160" s="115">
        <v>2</v>
      </c>
      <c r="C160" s="115">
        <v>6</v>
      </c>
      <c r="D160" s="115">
        <v>7</v>
      </c>
      <c r="E160" s="115" t="s">
        <v>58</v>
      </c>
      <c r="F160" s="125" t="s">
        <v>166</v>
      </c>
      <c r="G160" s="117"/>
      <c r="H160" s="117"/>
      <c r="I160" s="117"/>
      <c r="J160" s="117"/>
      <c r="K160" s="117"/>
      <c r="L160" s="117"/>
      <c r="M160" s="117"/>
      <c r="N160" s="117">
        <f>SUBTOTAL(9,G160:M160)</f>
        <v>0</v>
      </c>
      <c r="O160" s="118">
        <f>IFERROR(N160/$N$18*100,"0.00")</f>
        <v>0</v>
      </c>
    </row>
    <row r="161" spans="1:15" ht="12.75" x14ac:dyDescent="0.2">
      <c r="A161" s="132">
        <v>2</v>
      </c>
      <c r="B161" s="110">
        <v>2</v>
      </c>
      <c r="C161" s="110">
        <v>6</v>
      </c>
      <c r="D161" s="110">
        <v>8</v>
      </c>
      <c r="E161" s="110"/>
      <c r="F161" s="133" t="s">
        <v>167</v>
      </c>
      <c r="G161" s="112">
        <f t="shared" ref="G161:O161" si="65">+G162</f>
        <v>0</v>
      </c>
      <c r="H161" s="112">
        <f t="shared" si="65"/>
        <v>0</v>
      </c>
      <c r="I161" s="112">
        <f t="shared" si="65"/>
        <v>0</v>
      </c>
      <c r="J161" s="112">
        <f t="shared" si="65"/>
        <v>0</v>
      </c>
      <c r="K161" s="112">
        <f t="shared" si="65"/>
        <v>0</v>
      </c>
      <c r="L161" s="112">
        <f t="shared" si="65"/>
        <v>0</v>
      </c>
      <c r="M161" s="112">
        <f t="shared" si="65"/>
        <v>0</v>
      </c>
      <c r="N161" s="112">
        <f t="shared" si="65"/>
        <v>0</v>
      </c>
      <c r="O161" s="134">
        <f t="shared" si="65"/>
        <v>0</v>
      </c>
    </row>
    <row r="162" spans="1:15" ht="12.75" x14ac:dyDescent="0.2">
      <c r="A162" s="124">
        <v>2</v>
      </c>
      <c r="B162" s="115">
        <v>2</v>
      </c>
      <c r="C162" s="115">
        <v>6</v>
      </c>
      <c r="D162" s="115">
        <v>8</v>
      </c>
      <c r="E162" s="115" t="s">
        <v>58</v>
      </c>
      <c r="F162" s="125" t="s">
        <v>167</v>
      </c>
      <c r="G162" s="117"/>
      <c r="H162" s="117"/>
      <c r="I162" s="117"/>
      <c r="J162" s="117"/>
      <c r="K162" s="117"/>
      <c r="L162" s="117"/>
      <c r="M162" s="117"/>
      <c r="N162" s="117">
        <f>SUBTOTAL(9,G162:M162)</f>
        <v>0</v>
      </c>
      <c r="O162" s="118">
        <f>IFERROR(N162/$N$18*100,"0.00")</f>
        <v>0</v>
      </c>
    </row>
    <row r="163" spans="1:15" ht="12.75" x14ac:dyDescent="0.2">
      <c r="A163" s="132">
        <v>2</v>
      </c>
      <c r="B163" s="110">
        <v>2</v>
      </c>
      <c r="C163" s="110">
        <v>6</v>
      </c>
      <c r="D163" s="110">
        <v>9</v>
      </c>
      <c r="E163" s="110"/>
      <c r="F163" s="133" t="s">
        <v>168</v>
      </c>
      <c r="G163" s="112">
        <f t="shared" ref="G163:O163" si="66">+G164</f>
        <v>0</v>
      </c>
      <c r="H163" s="112">
        <f t="shared" si="66"/>
        <v>0</v>
      </c>
      <c r="I163" s="112">
        <f t="shared" si="66"/>
        <v>0</v>
      </c>
      <c r="J163" s="112">
        <f t="shared" si="66"/>
        <v>0</v>
      </c>
      <c r="K163" s="112">
        <f t="shared" si="66"/>
        <v>0</v>
      </c>
      <c r="L163" s="112">
        <f t="shared" si="66"/>
        <v>0</v>
      </c>
      <c r="M163" s="112">
        <f t="shared" si="66"/>
        <v>0</v>
      </c>
      <c r="N163" s="112">
        <f t="shared" si="66"/>
        <v>0</v>
      </c>
      <c r="O163" s="134">
        <f t="shared" si="66"/>
        <v>0</v>
      </c>
    </row>
    <row r="164" spans="1:15" ht="12.75" x14ac:dyDescent="0.2">
      <c r="A164" s="124">
        <v>2</v>
      </c>
      <c r="B164" s="115">
        <v>2</v>
      </c>
      <c r="C164" s="115">
        <v>6</v>
      </c>
      <c r="D164" s="115">
        <v>9</v>
      </c>
      <c r="E164" s="115" t="s">
        <v>58</v>
      </c>
      <c r="F164" s="125" t="s">
        <v>168</v>
      </c>
      <c r="G164" s="117"/>
      <c r="H164" s="117"/>
      <c r="I164" s="117"/>
      <c r="J164" s="117"/>
      <c r="K164" s="117"/>
      <c r="L164" s="117"/>
      <c r="M164" s="117"/>
      <c r="N164" s="117">
        <f>SUBTOTAL(9,G164:M164)</f>
        <v>0</v>
      </c>
      <c r="O164" s="118">
        <f>IFERROR(N164/$N$18*100,"0.00")</f>
        <v>0</v>
      </c>
    </row>
    <row r="165" spans="1:15" ht="12.75" x14ac:dyDescent="0.2">
      <c r="A165" s="104">
        <v>2</v>
      </c>
      <c r="B165" s="105">
        <v>2</v>
      </c>
      <c r="C165" s="105">
        <v>7</v>
      </c>
      <c r="D165" s="105"/>
      <c r="E165" s="105"/>
      <c r="F165" s="106" t="s">
        <v>169</v>
      </c>
      <c r="G165" s="121">
        <f t="shared" ref="G165:N165" si="67">+G166+G174+G181</f>
        <v>0</v>
      </c>
      <c r="H165" s="121">
        <f t="shared" si="67"/>
        <v>0</v>
      </c>
      <c r="I165" s="121">
        <f t="shared" si="67"/>
        <v>0</v>
      </c>
      <c r="J165" s="121">
        <f t="shared" si="67"/>
        <v>0</v>
      </c>
      <c r="K165" s="121">
        <f t="shared" si="67"/>
        <v>0</v>
      </c>
      <c r="L165" s="121">
        <f t="shared" si="67"/>
        <v>0</v>
      </c>
      <c r="M165" s="121">
        <f t="shared" si="67"/>
        <v>4578777.79</v>
      </c>
      <c r="N165" s="121">
        <f t="shared" si="67"/>
        <v>4578777.79</v>
      </c>
      <c r="O165" s="108">
        <v>1.0228005148618524</v>
      </c>
    </row>
    <row r="166" spans="1:15" ht="12.75" x14ac:dyDescent="0.2">
      <c r="A166" s="132">
        <v>2</v>
      </c>
      <c r="B166" s="110">
        <v>2</v>
      </c>
      <c r="C166" s="110">
        <v>7</v>
      </c>
      <c r="D166" s="110">
        <v>1</v>
      </c>
      <c r="E166" s="110"/>
      <c r="F166" s="133" t="s">
        <v>170</v>
      </c>
      <c r="G166" s="112">
        <f t="shared" ref="G166:N166" si="68">SUM(G167:G173)</f>
        <v>0</v>
      </c>
      <c r="H166" s="112">
        <f t="shared" si="68"/>
        <v>0</v>
      </c>
      <c r="I166" s="112">
        <f t="shared" si="68"/>
        <v>0</v>
      </c>
      <c r="J166" s="112">
        <f t="shared" si="68"/>
        <v>0</v>
      </c>
      <c r="K166" s="112">
        <f t="shared" si="68"/>
        <v>0</v>
      </c>
      <c r="L166" s="112">
        <f t="shared" si="68"/>
        <v>0</v>
      </c>
      <c r="M166" s="112">
        <f t="shared" si="68"/>
        <v>2350000</v>
      </c>
      <c r="N166" s="112">
        <f t="shared" si="68"/>
        <v>2350000</v>
      </c>
      <c r="O166" s="113">
        <v>0.5249394751531179</v>
      </c>
    </row>
    <row r="167" spans="1:15" ht="12.75" x14ac:dyDescent="0.2">
      <c r="A167" s="114">
        <v>2</v>
      </c>
      <c r="B167" s="115">
        <v>2</v>
      </c>
      <c r="C167" s="115">
        <v>7</v>
      </c>
      <c r="D167" s="115">
        <v>1</v>
      </c>
      <c r="E167" s="115" t="s">
        <v>58</v>
      </c>
      <c r="F167" s="137" t="s">
        <v>171</v>
      </c>
      <c r="G167" s="117"/>
      <c r="H167" s="117"/>
      <c r="I167" s="117"/>
      <c r="J167" s="117"/>
      <c r="K167" s="117"/>
      <c r="L167" s="117"/>
      <c r="M167" s="117">
        <v>350000</v>
      </c>
      <c r="N167" s="117">
        <f t="shared" ref="N167:N173" si="69">SUBTOTAL(9,G167:M167)</f>
        <v>350000</v>
      </c>
      <c r="O167" s="118">
        <f t="shared" ref="O167:O173" si="70">IFERROR(N167/$N$18*100,"0.00")</f>
        <v>7.8182475022804801E-2</v>
      </c>
    </row>
    <row r="168" spans="1:15" ht="12.75" x14ac:dyDescent="0.2">
      <c r="A168" s="114">
        <v>2</v>
      </c>
      <c r="B168" s="115">
        <v>2</v>
      </c>
      <c r="C168" s="115">
        <v>7</v>
      </c>
      <c r="D168" s="115">
        <v>1</v>
      </c>
      <c r="E168" s="115" t="s">
        <v>60</v>
      </c>
      <c r="F168" s="137" t="s">
        <v>172</v>
      </c>
      <c r="G168" s="117"/>
      <c r="H168" s="117"/>
      <c r="I168" s="117"/>
      <c r="J168" s="117"/>
      <c r="K168" s="117"/>
      <c r="L168" s="117"/>
      <c r="M168" s="117">
        <v>1500000</v>
      </c>
      <c r="N168" s="117">
        <f t="shared" si="69"/>
        <v>1500000</v>
      </c>
      <c r="O168" s="118">
        <f t="shared" si="70"/>
        <v>0.33506775009773482</v>
      </c>
    </row>
    <row r="169" spans="1:15" ht="12.75" x14ac:dyDescent="0.2">
      <c r="A169" s="114">
        <v>2</v>
      </c>
      <c r="B169" s="115">
        <v>2</v>
      </c>
      <c r="C169" s="115">
        <v>7</v>
      </c>
      <c r="D169" s="115">
        <v>1</v>
      </c>
      <c r="E169" s="115" t="s">
        <v>62</v>
      </c>
      <c r="F169" s="137" t="s">
        <v>173</v>
      </c>
      <c r="G169" s="117"/>
      <c r="H169" s="117"/>
      <c r="I169" s="117"/>
      <c r="J169" s="117"/>
      <c r="K169" s="117"/>
      <c r="L169" s="117"/>
      <c r="M169" s="117"/>
      <c r="N169" s="117">
        <f t="shared" si="69"/>
        <v>0</v>
      </c>
      <c r="O169" s="118">
        <f t="shared" si="70"/>
        <v>0</v>
      </c>
    </row>
    <row r="170" spans="1:15" ht="12.75" x14ac:dyDescent="0.2">
      <c r="A170" s="114">
        <v>2</v>
      </c>
      <c r="B170" s="115">
        <v>2</v>
      </c>
      <c r="C170" s="115">
        <v>7</v>
      </c>
      <c r="D170" s="115">
        <v>1</v>
      </c>
      <c r="E170" s="115" t="s">
        <v>64</v>
      </c>
      <c r="F170" s="137" t="s">
        <v>174</v>
      </c>
      <c r="G170" s="117"/>
      <c r="H170" s="117"/>
      <c r="I170" s="117"/>
      <c r="J170" s="117"/>
      <c r="K170" s="117"/>
      <c r="L170" s="117"/>
      <c r="M170" s="117"/>
      <c r="N170" s="117">
        <f t="shared" si="69"/>
        <v>0</v>
      </c>
      <c r="O170" s="118">
        <f t="shared" si="70"/>
        <v>0</v>
      </c>
    </row>
    <row r="171" spans="1:15" ht="12.75" x14ac:dyDescent="0.2">
      <c r="A171" s="114">
        <v>2</v>
      </c>
      <c r="B171" s="115">
        <v>2</v>
      </c>
      <c r="C171" s="115">
        <v>7</v>
      </c>
      <c r="D171" s="115">
        <v>1</v>
      </c>
      <c r="E171" s="115" t="s">
        <v>66</v>
      </c>
      <c r="F171" s="137" t="s">
        <v>175</v>
      </c>
      <c r="G171" s="117"/>
      <c r="H171" s="117"/>
      <c r="I171" s="117"/>
      <c r="J171" s="117"/>
      <c r="K171" s="117"/>
      <c r="L171" s="117"/>
      <c r="M171" s="117"/>
      <c r="N171" s="117">
        <f t="shared" si="69"/>
        <v>0</v>
      </c>
      <c r="O171" s="118">
        <f t="shared" si="70"/>
        <v>0</v>
      </c>
    </row>
    <row r="172" spans="1:15" ht="12.75" x14ac:dyDescent="0.2">
      <c r="A172" s="114">
        <v>2</v>
      </c>
      <c r="B172" s="115">
        <v>2</v>
      </c>
      <c r="C172" s="115">
        <v>7</v>
      </c>
      <c r="D172" s="115">
        <v>1</v>
      </c>
      <c r="E172" s="115" t="s">
        <v>68</v>
      </c>
      <c r="F172" s="137" t="s">
        <v>176</v>
      </c>
      <c r="G172" s="117"/>
      <c r="H172" s="117"/>
      <c r="I172" s="117"/>
      <c r="J172" s="117"/>
      <c r="K172" s="117"/>
      <c r="L172" s="117"/>
      <c r="M172" s="117"/>
      <c r="N172" s="117">
        <f t="shared" si="69"/>
        <v>0</v>
      </c>
      <c r="O172" s="118">
        <f t="shared" si="70"/>
        <v>0</v>
      </c>
    </row>
    <row r="173" spans="1:15" ht="12.75" x14ac:dyDescent="0.2">
      <c r="A173" s="114">
        <v>2</v>
      </c>
      <c r="B173" s="115">
        <v>2</v>
      </c>
      <c r="C173" s="115">
        <v>7</v>
      </c>
      <c r="D173" s="115">
        <v>1</v>
      </c>
      <c r="E173" s="115" t="s">
        <v>77</v>
      </c>
      <c r="F173" s="137" t="s">
        <v>177</v>
      </c>
      <c r="G173" s="117"/>
      <c r="H173" s="117"/>
      <c r="I173" s="117"/>
      <c r="J173" s="117"/>
      <c r="K173" s="117"/>
      <c r="L173" s="117"/>
      <c r="M173" s="117">
        <v>500000</v>
      </c>
      <c r="N173" s="117">
        <f t="shared" si="69"/>
        <v>500000</v>
      </c>
      <c r="O173" s="118">
        <f t="shared" si="70"/>
        <v>0.11168925003257829</v>
      </c>
    </row>
    <row r="174" spans="1:15" ht="12.75" x14ac:dyDescent="0.2">
      <c r="A174" s="109">
        <v>2</v>
      </c>
      <c r="B174" s="110">
        <v>2</v>
      </c>
      <c r="C174" s="110">
        <v>7</v>
      </c>
      <c r="D174" s="110">
        <v>2</v>
      </c>
      <c r="E174" s="110"/>
      <c r="F174" s="123" t="s">
        <v>178</v>
      </c>
      <c r="G174" s="112">
        <f t="shared" ref="G174:N174" si="71">SUM(G175:G180)</f>
        <v>0</v>
      </c>
      <c r="H174" s="112">
        <f t="shared" si="71"/>
        <v>0</v>
      </c>
      <c r="I174" s="112">
        <f t="shared" si="71"/>
        <v>0</v>
      </c>
      <c r="J174" s="112">
        <f t="shared" si="71"/>
        <v>0</v>
      </c>
      <c r="K174" s="112">
        <f t="shared" si="71"/>
        <v>0</v>
      </c>
      <c r="L174" s="112">
        <f t="shared" si="71"/>
        <v>0</v>
      </c>
      <c r="M174" s="112">
        <f t="shared" si="71"/>
        <v>2228777.79</v>
      </c>
      <c r="N174" s="112">
        <f t="shared" si="71"/>
        <v>2228777.79</v>
      </c>
      <c r="O174" s="113">
        <v>0.49786103970873447</v>
      </c>
    </row>
    <row r="175" spans="1:15" ht="12.75" x14ac:dyDescent="0.2">
      <c r="A175" s="114">
        <v>2</v>
      </c>
      <c r="B175" s="115">
        <v>2</v>
      </c>
      <c r="C175" s="115">
        <v>7</v>
      </c>
      <c r="D175" s="115">
        <v>2</v>
      </c>
      <c r="E175" s="115" t="s">
        <v>58</v>
      </c>
      <c r="F175" s="137" t="s">
        <v>179</v>
      </c>
      <c r="G175" s="117"/>
      <c r="H175" s="117"/>
      <c r="I175" s="117"/>
      <c r="J175" s="117"/>
      <c r="K175" s="117"/>
      <c r="L175" s="117"/>
      <c r="M175" s="117"/>
      <c r="N175" s="117">
        <f t="shared" ref="N175:N180" si="72">SUBTOTAL(9,G175:M175)</f>
        <v>0</v>
      </c>
      <c r="O175" s="118">
        <f t="shared" ref="O175:O180" si="73">IFERROR(N175/$N$18*100,"0.00")</f>
        <v>0</v>
      </c>
    </row>
    <row r="176" spans="1:15" ht="12.75" x14ac:dyDescent="0.2">
      <c r="A176" s="114">
        <v>2</v>
      </c>
      <c r="B176" s="115">
        <v>2</v>
      </c>
      <c r="C176" s="115">
        <v>7</v>
      </c>
      <c r="D176" s="115">
        <v>2</v>
      </c>
      <c r="E176" s="115" t="s">
        <v>60</v>
      </c>
      <c r="F176" s="137" t="s">
        <v>180</v>
      </c>
      <c r="G176" s="117"/>
      <c r="H176" s="117"/>
      <c r="I176" s="117"/>
      <c r="J176" s="117"/>
      <c r="K176" s="117"/>
      <c r="L176" s="117"/>
      <c r="M176" s="117">
        <v>30000</v>
      </c>
      <c r="N176" s="117">
        <f t="shared" si="72"/>
        <v>30000</v>
      </c>
      <c r="O176" s="118">
        <f t="shared" si="73"/>
        <v>6.7013550019546977E-3</v>
      </c>
    </row>
    <row r="177" spans="1:15" ht="12.75" x14ac:dyDescent="0.2">
      <c r="A177" s="114">
        <v>2</v>
      </c>
      <c r="B177" s="115">
        <v>2</v>
      </c>
      <c r="C177" s="115">
        <v>7</v>
      </c>
      <c r="D177" s="115">
        <v>2</v>
      </c>
      <c r="E177" s="115" t="s">
        <v>62</v>
      </c>
      <c r="F177" s="137" t="s">
        <v>181</v>
      </c>
      <c r="G177" s="117"/>
      <c r="H177" s="117"/>
      <c r="I177" s="117"/>
      <c r="J177" s="117"/>
      <c r="K177" s="117"/>
      <c r="L177" s="117"/>
      <c r="M177" s="117"/>
      <c r="N177" s="117">
        <f t="shared" si="72"/>
        <v>0</v>
      </c>
      <c r="O177" s="118">
        <f t="shared" si="73"/>
        <v>0</v>
      </c>
    </row>
    <row r="178" spans="1:15" ht="12.75" x14ac:dyDescent="0.2">
      <c r="A178" s="114">
        <v>2</v>
      </c>
      <c r="B178" s="115">
        <v>2</v>
      </c>
      <c r="C178" s="115">
        <v>7</v>
      </c>
      <c r="D178" s="115">
        <v>2</v>
      </c>
      <c r="E178" s="115" t="s">
        <v>64</v>
      </c>
      <c r="F178" s="137" t="s">
        <v>182</v>
      </c>
      <c r="G178" s="117"/>
      <c r="H178" s="117"/>
      <c r="I178" s="117"/>
      <c r="J178" s="117"/>
      <c r="K178" s="117"/>
      <c r="L178" s="117"/>
      <c r="M178" s="117">
        <v>1726537.89</v>
      </c>
      <c r="N178" s="117">
        <f t="shared" si="72"/>
        <v>1726537.89</v>
      </c>
      <c r="O178" s="118">
        <f t="shared" si="73"/>
        <v>0.38567144417386023</v>
      </c>
    </row>
    <row r="179" spans="1:15" ht="12.75" x14ac:dyDescent="0.2">
      <c r="A179" s="114">
        <v>2</v>
      </c>
      <c r="B179" s="115">
        <v>2</v>
      </c>
      <c r="C179" s="115">
        <v>7</v>
      </c>
      <c r="D179" s="115">
        <v>2</v>
      </c>
      <c r="E179" s="115" t="s">
        <v>66</v>
      </c>
      <c r="F179" s="137" t="s">
        <v>183</v>
      </c>
      <c r="G179" s="117"/>
      <c r="H179" s="117"/>
      <c r="I179" s="117"/>
      <c r="J179" s="117"/>
      <c r="K179" s="117"/>
      <c r="L179" s="117"/>
      <c r="M179" s="117"/>
      <c r="N179" s="117">
        <f t="shared" si="72"/>
        <v>0</v>
      </c>
      <c r="O179" s="118">
        <f t="shared" si="73"/>
        <v>0</v>
      </c>
    </row>
    <row r="180" spans="1:15" ht="12.75" x14ac:dyDescent="0.2">
      <c r="A180" s="114">
        <v>2</v>
      </c>
      <c r="B180" s="115">
        <v>2</v>
      </c>
      <c r="C180" s="115">
        <v>7</v>
      </c>
      <c r="D180" s="115">
        <v>2</v>
      </c>
      <c r="E180" s="115" t="s">
        <v>68</v>
      </c>
      <c r="F180" s="138" t="s">
        <v>184</v>
      </c>
      <c r="G180" s="117"/>
      <c r="H180" s="117"/>
      <c r="I180" s="117"/>
      <c r="J180" s="117"/>
      <c r="K180" s="117"/>
      <c r="L180" s="117"/>
      <c r="M180" s="117">
        <v>472239.9</v>
      </c>
      <c r="N180" s="117">
        <f t="shared" si="72"/>
        <v>472239.9</v>
      </c>
      <c r="O180" s="118">
        <f t="shared" si="73"/>
        <v>0.10548824053291954</v>
      </c>
    </row>
    <row r="181" spans="1:15" ht="12.75" x14ac:dyDescent="0.2">
      <c r="A181" s="109">
        <v>2</v>
      </c>
      <c r="B181" s="110">
        <v>2</v>
      </c>
      <c r="C181" s="110">
        <v>7</v>
      </c>
      <c r="D181" s="110">
        <v>3</v>
      </c>
      <c r="E181" s="110"/>
      <c r="F181" s="123" t="s">
        <v>185</v>
      </c>
      <c r="G181" s="112">
        <f t="shared" ref="G181:O181" si="74">G182</f>
        <v>0</v>
      </c>
      <c r="H181" s="112">
        <f t="shared" si="74"/>
        <v>0</v>
      </c>
      <c r="I181" s="112">
        <f t="shared" si="74"/>
        <v>0</v>
      </c>
      <c r="J181" s="112">
        <f t="shared" si="74"/>
        <v>0</v>
      </c>
      <c r="K181" s="112">
        <f t="shared" si="74"/>
        <v>0</v>
      </c>
      <c r="L181" s="112">
        <f t="shared" si="74"/>
        <v>0</v>
      </c>
      <c r="M181" s="112">
        <f t="shared" si="74"/>
        <v>0</v>
      </c>
      <c r="N181" s="112">
        <f t="shared" si="74"/>
        <v>0</v>
      </c>
      <c r="O181" s="113">
        <v>0</v>
      </c>
    </row>
    <row r="182" spans="1:15" ht="12.75" x14ac:dyDescent="0.2">
      <c r="A182" s="114">
        <v>2</v>
      </c>
      <c r="B182" s="115">
        <v>2</v>
      </c>
      <c r="C182" s="115">
        <v>7</v>
      </c>
      <c r="D182" s="115">
        <v>3</v>
      </c>
      <c r="E182" s="115" t="s">
        <v>58</v>
      </c>
      <c r="F182" s="116" t="s">
        <v>185</v>
      </c>
      <c r="G182" s="117"/>
      <c r="H182" s="117"/>
      <c r="I182" s="117"/>
      <c r="J182" s="117"/>
      <c r="K182" s="117"/>
      <c r="L182" s="117"/>
      <c r="M182" s="117"/>
      <c r="N182" s="117">
        <f>SUBTOTAL(9,G182:M182)</f>
        <v>0</v>
      </c>
      <c r="O182" s="118">
        <f>IFERROR(N182/$N$18*100,"0.00")</f>
        <v>0</v>
      </c>
    </row>
    <row r="183" spans="1:15" ht="12.75" x14ac:dyDescent="0.2">
      <c r="A183" s="104">
        <v>2</v>
      </c>
      <c r="B183" s="105">
        <v>2</v>
      </c>
      <c r="C183" s="105">
        <v>8</v>
      </c>
      <c r="D183" s="105"/>
      <c r="E183" s="105"/>
      <c r="F183" s="106" t="s">
        <v>186</v>
      </c>
      <c r="G183" s="121">
        <f t="shared" ref="G183:N183" si="75">+G184+G186+G188+G190+G192+G196+G201+G208+G212</f>
        <v>0</v>
      </c>
      <c r="H183" s="121">
        <f t="shared" si="75"/>
        <v>0</v>
      </c>
      <c r="I183" s="121">
        <f t="shared" si="75"/>
        <v>0</v>
      </c>
      <c r="J183" s="121">
        <f t="shared" si="75"/>
        <v>0</v>
      </c>
      <c r="K183" s="121">
        <f t="shared" si="75"/>
        <v>0</v>
      </c>
      <c r="L183" s="121">
        <f t="shared" si="75"/>
        <v>0</v>
      </c>
      <c r="M183" s="121">
        <f t="shared" si="75"/>
        <v>550000</v>
      </c>
      <c r="N183" s="121">
        <f t="shared" si="75"/>
        <v>550000</v>
      </c>
      <c r="O183" s="108">
        <v>0.12285817503583611</v>
      </c>
    </row>
    <row r="184" spans="1:15" ht="12.75" x14ac:dyDescent="0.2">
      <c r="A184" s="109">
        <v>2</v>
      </c>
      <c r="B184" s="110">
        <v>2</v>
      </c>
      <c r="C184" s="110">
        <v>8</v>
      </c>
      <c r="D184" s="110">
        <v>1</v>
      </c>
      <c r="E184" s="110"/>
      <c r="F184" s="123" t="s">
        <v>187</v>
      </c>
      <c r="G184" s="112">
        <f t="shared" ref="G184:O184" si="76">G185</f>
        <v>0</v>
      </c>
      <c r="H184" s="112">
        <f t="shared" si="76"/>
        <v>0</v>
      </c>
      <c r="I184" s="112">
        <f t="shared" si="76"/>
        <v>0</v>
      </c>
      <c r="J184" s="112">
        <f t="shared" si="76"/>
        <v>0</v>
      </c>
      <c r="K184" s="112">
        <f t="shared" si="76"/>
        <v>0</v>
      </c>
      <c r="L184" s="112">
        <f t="shared" si="76"/>
        <v>0</v>
      </c>
      <c r="M184" s="112">
        <f t="shared" si="76"/>
        <v>0</v>
      </c>
      <c r="N184" s="112">
        <f t="shared" si="76"/>
        <v>0</v>
      </c>
      <c r="O184" s="113">
        <v>0</v>
      </c>
    </row>
    <row r="185" spans="1:15" ht="12.75" x14ac:dyDescent="0.2">
      <c r="A185" s="114">
        <v>2</v>
      </c>
      <c r="B185" s="115">
        <v>2</v>
      </c>
      <c r="C185" s="115">
        <v>8</v>
      </c>
      <c r="D185" s="115">
        <v>1</v>
      </c>
      <c r="E185" s="115" t="s">
        <v>58</v>
      </c>
      <c r="F185" s="116" t="s">
        <v>187</v>
      </c>
      <c r="G185" s="117"/>
      <c r="H185" s="117"/>
      <c r="I185" s="117"/>
      <c r="J185" s="117"/>
      <c r="K185" s="117"/>
      <c r="L185" s="117"/>
      <c r="M185" s="117"/>
      <c r="N185" s="117">
        <f>SUBTOTAL(9,G185:M185)</f>
        <v>0</v>
      </c>
      <c r="O185" s="118">
        <f>IFERROR(N185/$N$18*100,"0.00")</f>
        <v>0</v>
      </c>
    </row>
    <row r="186" spans="1:15" ht="12.75" x14ac:dyDescent="0.2">
      <c r="A186" s="109">
        <v>2</v>
      </c>
      <c r="B186" s="110">
        <v>2</v>
      </c>
      <c r="C186" s="110">
        <v>8</v>
      </c>
      <c r="D186" s="110">
        <v>2</v>
      </c>
      <c r="E186" s="110"/>
      <c r="F186" s="123" t="s">
        <v>188</v>
      </c>
      <c r="G186" s="112">
        <f t="shared" ref="G186:O186" si="77">G187</f>
        <v>0</v>
      </c>
      <c r="H186" s="112">
        <f t="shared" si="77"/>
        <v>0</v>
      </c>
      <c r="I186" s="112">
        <f t="shared" si="77"/>
        <v>0</v>
      </c>
      <c r="J186" s="112">
        <f t="shared" si="77"/>
        <v>0</v>
      </c>
      <c r="K186" s="112">
        <f t="shared" si="77"/>
        <v>0</v>
      </c>
      <c r="L186" s="112">
        <f t="shared" si="77"/>
        <v>0</v>
      </c>
      <c r="M186" s="112">
        <f t="shared" si="77"/>
        <v>0</v>
      </c>
      <c r="N186" s="112">
        <f t="shared" si="77"/>
        <v>0</v>
      </c>
      <c r="O186" s="113">
        <v>0</v>
      </c>
    </row>
    <row r="187" spans="1:15" ht="12.75" x14ac:dyDescent="0.2">
      <c r="A187" s="114">
        <v>2</v>
      </c>
      <c r="B187" s="115">
        <v>2</v>
      </c>
      <c r="C187" s="115">
        <v>8</v>
      </c>
      <c r="D187" s="115">
        <v>2</v>
      </c>
      <c r="E187" s="115" t="s">
        <v>58</v>
      </c>
      <c r="F187" s="116" t="s">
        <v>188</v>
      </c>
      <c r="G187" s="117"/>
      <c r="H187" s="117"/>
      <c r="I187" s="117"/>
      <c r="J187" s="117"/>
      <c r="K187" s="117"/>
      <c r="L187" s="117"/>
      <c r="M187" s="117"/>
      <c r="N187" s="117">
        <f>SUBTOTAL(9,G187:M187)</f>
        <v>0</v>
      </c>
      <c r="O187" s="118">
        <f>IFERROR(N187/$N$18*100,"0.00")</f>
        <v>0</v>
      </c>
    </row>
    <row r="188" spans="1:15" ht="12.75" x14ac:dyDescent="0.2">
      <c r="A188" s="109">
        <v>2</v>
      </c>
      <c r="B188" s="110">
        <v>2</v>
      </c>
      <c r="C188" s="110">
        <v>8</v>
      </c>
      <c r="D188" s="110">
        <v>3</v>
      </c>
      <c r="E188" s="110"/>
      <c r="F188" s="123" t="s">
        <v>189</v>
      </c>
      <c r="G188" s="112">
        <f t="shared" ref="G188:O188" si="78">G189</f>
        <v>0</v>
      </c>
      <c r="H188" s="112">
        <f t="shared" si="78"/>
        <v>0</v>
      </c>
      <c r="I188" s="112">
        <f t="shared" si="78"/>
        <v>0</v>
      </c>
      <c r="J188" s="112">
        <f t="shared" si="78"/>
        <v>0</v>
      </c>
      <c r="K188" s="112">
        <f t="shared" si="78"/>
        <v>0</v>
      </c>
      <c r="L188" s="112">
        <f t="shared" si="78"/>
        <v>0</v>
      </c>
      <c r="M188" s="112">
        <f t="shared" si="78"/>
        <v>0</v>
      </c>
      <c r="N188" s="112">
        <f t="shared" si="78"/>
        <v>0</v>
      </c>
      <c r="O188" s="113">
        <v>0</v>
      </c>
    </row>
    <row r="189" spans="1:15" ht="12.75" x14ac:dyDescent="0.2">
      <c r="A189" s="114">
        <v>2</v>
      </c>
      <c r="B189" s="115">
        <v>2</v>
      </c>
      <c r="C189" s="115">
        <v>8</v>
      </c>
      <c r="D189" s="115">
        <v>3</v>
      </c>
      <c r="E189" s="115" t="s">
        <v>58</v>
      </c>
      <c r="F189" s="138" t="s">
        <v>189</v>
      </c>
      <c r="G189" s="117"/>
      <c r="H189" s="117"/>
      <c r="I189" s="117"/>
      <c r="J189" s="117"/>
      <c r="K189" s="117"/>
      <c r="L189" s="117"/>
      <c r="M189" s="117"/>
      <c r="N189" s="117">
        <f>SUBTOTAL(9,G189:M189)</f>
        <v>0</v>
      </c>
      <c r="O189" s="118">
        <f>IFERROR(N189/$N$18*100,"0.00")</f>
        <v>0</v>
      </c>
    </row>
    <row r="190" spans="1:15" ht="12.75" x14ac:dyDescent="0.2">
      <c r="A190" s="109">
        <v>2</v>
      </c>
      <c r="B190" s="110">
        <v>2</v>
      </c>
      <c r="C190" s="110">
        <v>8</v>
      </c>
      <c r="D190" s="110">
        <v>4</v>
      </c>
      <c r="E190" s="110"/>
      <c r="F190" s="123" t="s">
        <v>190</v>
      </c>
      <c r="G190" s="112">
        <f t="shared" ref="G190:O190" si="79">G191</f>
        <v>0</v>
      </c>
      <c r="H190" s="112">
        <f t="shared" si="79"/>
        <v>0</v>
      </c>
      <c r="I190" s="112">
        <f t="shared" si="79"/>
        <v>0</v>
      </c>
      <c r="J190" s="112">
        <f t="shared" si="79"/>
        <v>0</v>
      </c>
      <c r="K190" s="112">
        <f t="shared" si="79"/>
        <v>0</v>
      </c>
      <c r="L190" s="112">
        <f t="shared" si="79"/>
        <v>0</v>
      </c>
      <c r="M190" s="112">
        <f t="shared" si="79"/>
        <v>60000</v>
      </c>
      <c r="N190" s="112">
        <f t="shared" si="79"/>
        <v>60000</v>
      </c>
      <c r="O190" s="113">
        <v>1.3402710003909395E-2</v>
      </c>
    </row>
    <row r="191" spans="1:15" ht="12.75" x14ac:dyDescent="0.2">
      <c r="A191" s="114">
        <v>2</v>
      </c>
      <c r="B191" s="115">
        <v>2</v>
      </c>
      <c r="C191" s="115">
        <v>8</v>
      </c>
      <c r="D191" s="115">
        <v>4</v>
      </c>
      <c r="E191" s="115" t="s">
        <v>58</v>
      </c>
      <c r="F191" s="116" t="s">
        <v>190</v>
      </c>
      <c r="G191" s="117"/>
      <c r="H191" s="117"/>
      <c r="I191" s="117"/>
      <c r="J191" s="117"/>
      <c r="K191" s="117"/>
      <c r="L191" s="117"/>
      <c r="M191" s="117">
        <v>60000</v>
      </c>
      <c r="N191" s="117">
        <f>SUBTOTAL(9,G191:M191)</f>
        <v>60000</v>
      </c>
      <c r="O191" s="118">
        <f>IFERROR(N191/$N$18*100,"0.00")</f>
        <v>1.3402710003909395E-2</v>
      </c>
    </row>
    <row r="192" spans="1:15" ht="12.75" x14ac:dyDescent="0.2">
      <c r="A192" s="109">
        <v>2</v>
      </c>
      <c r="B192" s="110">
        <v>2</v>
      </c>
      <c r="C192" s="110">
        <v>8</v>
      </c>
      <c r="D192" s="110">
        <v>5</v>
      </c>
      <c r="E192" s="110"/>
      <c r="F192" s="123" t="s">
        <v>191</v>
      </c>
      <c r="G192" s="112">
        <f t="shared" ref="G192:N192" si="80">SUM(G193:G195)</f>
        <v>0</v>
      </c>
      <c r="H192" s="112">
        <f t="shared" si="80"/>
        <v>0</v>
      </c>
      <c r="I192" s="112">
        <f t="shared" si="80"/>
        <v>0</v>
      </c>
      <c r="J192" s="112">
        <f t="shared" si="80"/>
        <v>0</v>
      </c>
      <c r="K192" s="112">
        <f t="shared" si="80"/>
        <v>0</v>
      </c>
      <c r="L192" s="112">
        <f t="shared" si="80"/>
        <v>0</v>
      </c>
      <c r="M192" s="112">
        <f t="shared" si="80"/>
        <v>0</v>
      </c>
      <c r="N192" s="112">
        <f t="shared" si="80"/>
        <v>0</v>
      </c>
      <c r="O192" s="113">
        <v>0</v>
      </c>
    </row>
    <row r="193" spans="1:15" ht="12.75" x14ac:dyDescent="0.2">
      <c r="A193" s="114">
        <v>2</v>
      </c>
      <c r="B193" s="115">
        <v>2</v>
      </c>
      <c r="C193" s="115">
        <v>8</v>
      </c>
      <c r="D193" s="115">
        <v>5</v>
      </c>
      <c r="E193" s="115" t="s">
        <v>58</v>
      </c>
      <c r="F193" s="116" t="s">
        <v>192</v>
      </c>
      <c r="G193" s="117"/>
      <c r="H193" s="117"/>
      <c r="I193" s="117"/>
      <c r="J193" s="117"/>
      <c r="K193" s="117"/>
      <c r="L193" s="117"/>
      <c r="M193" s="117"/>
      <c r="N193" s="117">
        <f>SUBTOTAL(9,G193:M193)</f>
        <v>0</v>
      </c>
      <c r="O193" s="118">
        <f>IFERROR(N193/$N$18*100,"0.00")</f>
        <v>0</v>
      </c>
    </row>
    <row r="194" spans="1:15" ht="12.75" x14ac:dyDescent="0.2">
      <c r="A194" s="114">
        <v>2</v>
      </c>
      <c r="B194" s="115">
        <v>2</v>
      </c>
      <c r="C194" s="115">
        <v>8</v>
      </c>
      <c r="D194" s="115">
        <v>5</v>
      </c>
      <c r="E194" s="115" t="s">
        <v>60</v>
      </c>
      <c r="F194" s="116" t="s">
        <v>193</v>
      </c>
      <c r="G194" s="117"/>
      <c r="H194" s="117"/>
      <c r="I194" s="117"/>
      <c r="J194" s="117"/>
      <c r="K194" s="117"/>
      <c r="L194" s="117"/>
      <c r="M194" s="117"/>
      <c r="N194" s="117">
        <f>SUBTOTAL(9,G194:M194)</f>
        <v>0</v>
      </c>
      <c r="O194" s="118">
        <f>IFERROR(N194/$N$18*100,"0.00")</f>
        <v>0</v>
      </c>
    </row>
    <row r="195" spans="1:15" ht="12.75" x14ac:dyDescent="0.2">
      <c r="A195" s="114">
        <v>2</v>
      </c>
      <c r="B195" s="115">
        <v>2</v>
      </c>
      <c r="C195" s="115">
        <v>8</v>
      </c>
      <c r="D195" s="115">
        <v>5</v>
      </c>
      <c r="E195" s="115" t="s">
        <v>62</v>
      </c>
      <c r="F195" s="116" t="s">
        <v>194</v>
      </c>
      <c r="G195" s="117"/>
      <c r="H195" s="117"/>
      <c r="I195" s="117"/>
      <c r="J195" s="117"/>
      <c r="K195" s="117"/>
      <c r="L195" s="117"/>
      <c r="M195" s="117"/>
      <c r="N195" s="117">
        <f>SUBTOTAL(9,G195:M195)</f>
        <v>0</v>
      </c>
      <c r="O195" s="118">
        <f>IFERROR(N195/$N$18*100,"0.00")</f>
        <v>0</v>
      </c>
    </row>
    <row r="196" spans="1:15" ht="12.75" x14ac:dyDescent="0.2">
      <c r="A196" s="109">
        <v>2</v>
      </c>
      <c r="B196" s="110">
        <v>2</v>
      </c>
      <c r="C196" s="110">
        <v>8</v>
      </c>
      <c r="D196" s="110">
        <v>6</v>
      </c>
      <c r="E196" s="110"/>
      <c r="F196" s="123" t="s">
        <v>195</v>
      </c>
      <c r="G196" s="112">
        <f t="shared" ref="G196:N196" si="81">SUM(G197:G200)</f>
        <v>0</v>
      </c>
      <c r="H196" s="112">
        <f t="shared" si="81"/>
        <v>0</v>
      </c>
      <c r="I196" s="112">
        <f t="shared" si="81"/>
        <v>0</v>
      </c>
      <c r="J196" s="112">
        <f t="shared" si="81"/>
        <v>0</v>
      </c>
      <c r="K196" s="112">
        <f t="shared" si="81"/>
        <v>0</v>
      </c>
      <c r="L196" s="112">
        <f t="shared" si="81"/>
        <v>0</v>
      </c>
      <c r="M196" s="112">
        <f t="shared" si="81"/>
        <v>150000</v>
      </c>
      <c r="N196" s="112">
        <f t="shared" si="81"/>
        <v>150000</v>
      </c>
      <c r="O196" s="113">
        <v>3.3506775009773483E-2</v>
      </c>
    </row>
    <row r="197" spans="1:15" ht="12.75" x14ac:dyDescent="0.2">
      <c r="A197" s="114">
        <v>2</v>
      </c>
      <c r="B197" s="115">
        <v>2</v>
      </c>
      <c r="C197" s="115">
        <v>8</v>
      </c>
      <c r="D197" s="115">
        <v>6</v>
      </c>
      <c r="E197" s="115" t="s">
        <v>58</v>
      </c>
      <c r="F197" s="116" t="s">
        <v>196</v>
      </c>
      <c r="G197" s="117"/>
      <c r="H197" s="117"/>
      <c r="I197" s="117"/>
      <c r="J197" s="117"/>
      <c r="K197" s="117"/>
      <c r="L197" s="117"/>
      <c r="M197" s="117">
        <v>150000</v>
      </c>
      <c r="N197" s="117">
        <f>SUBTOTAL(9,G197:M197)</f>
        <v>150000</v>
      </c>
      <c r="O197" s="118">
        <f>IFERROR(N197/$N$18*100,"0.00")</f>
        <v>3.3506775009773483E-2</v>
      </c>
    </row>
    <row r="198" spans="1:15" ht="12.75" x14ac:dyDescent="0.2">
      <c r="A198" s="114">
        <v>2</v>
      </c>
      <c r="B198" s="115">
        <v>2</v>
      </c>
      <c r="C198" s="115">
        <v>8</v>
      </c>
      <c r="D198" s="115">
        <v>6</v>
      </c>
      <c r="E198" s="115" t="s">
        <v>60</v>
      </c>
      <c r="F198" s="116" t="s">
        <v>197</v>
      </c>
      <c r="G198" s="117"/>
      <c r="H198" s="117"/>
      <c r="I198" s="117"/>
      <c r="J198" s="117"/>
      <c r="K198" s="117"/>
      <c r="L198" s="117"/>
      <c r="M198" s="117"/>
      <c r="N198" s="117">
        <f>SUBTOTAL(9,G198:M198)</f>
        <v>0</v>
      </c>
      <c r="O198" s="118">
        <f>IFERROR(N198/$N$18*100,"0.00")</f>
        <v>0</v>
      </c>
    </row>
    <row r="199" spans="1:15" ht="12.75" x14ac:dyDescent="0.2">
      <c r="A199" s="114">
        <v>2</v>
      </c>
      <c r="B199" s="115">
        <v>2</v>
      </c>
      <c r="C199" s="115">
        <v>8</v>
      </c>
      <c r="D199" s="115">
        <v>6</v>
      </c>
      <c r="E199" s="115" t="s">
        <v>62</v>
      </c>
      <c r="F199" s="116" t="s">
        <v>198</v>
      </c>
      <c r="G199" s="117"/>
      <c r="H199" s="117"/>
      <c r="I199" s="117"/>
      <c r="J199" s="117"/>
      <c r="K199" s="117"/>
      <c r="L199" s="117"/>
      <c r="M199" s="117"/>
      <c r="N199" s="117">
        <f>SUBTOTAL(9,G199:M199)</f>
        <v>0</v>
      </c>
      <c r="O199" s="118">
        <f>IFERROR(N199/$N$18*100,"0.00")</f>
        <v>0</v>
      </c>
    </row>
    <row r="200" spans="1:15" ht="12.75" x14ac:dyDescent="0.2">
      <c r="A200" s="114">
        <v>2</v>
      </c>
      <c r="B200" s="115">
        <v>2</v>
      </c>
      <c r="C200" s="115">
        <v>8</v>
      </c>
      <c r="D200" s="115">
        <v>6</v>
      </c>
      <c r="E200" s="115" t="s">
        <v>64</v>
      </c>
      <c r="F200" s="116" t="s">
        <v>199</v>
      </c>
      <c r="G200" s="117"/>
      <c r="H200" s="117"/>
      <c r="I200" s="117"/>
      <c r="J200" s="117"/>
      <c r="K200" s="117"/>
      <c r="L200" s="117"/>
      <c r="M200" s="117"/>
      <c r="N200" s="117">
        <f>SUBTOTAL(9,G200:M200)</f>
        <v>0</v>
      </c>
      <c r="O200" s="118">
        <f>IFERROR(N200/$N$18*100,"0.00")</f>
        <v>0</v>
      </c>
    </row>
    <row r="201" spans="1:15" ht="12.75" x14ac:dyDescent="0.2">
      <c r="A201" s="109">
        <v>2</v>
      </c>
      <c r="B201" s="110">
        <v>2</v>
      </c>
      <c r="C201" s="110">
        <v>8</v>
      </c>
      <c r="D201" s="110">
        <v>7</v>
      </c>
      <c r="E201" s="110"/>
      <c r="F201" s="123" t="s">
        <v>200</v>
      </c>
      <c r="G201" s="112">
        <f t="shared" ref="G201:N201" si="82">SUM(G202:G207)</f>
        <v>0</v>
      </c>
      <c r="H201" s="112">
        <f t="shared" si="82"/>
        <v>0</v>
      </c>
      <c r="I201" s="112">
        <f t="shared" si="82"/>
        <v>0</v>
      </c>
      <c r="J201" s="112">
        <f t="shared" si="82"/>
        <v>0</v>
      </c>
      <c r="K201" s="112">
        <f t="shared" si="82"/>
        <v>0</v>
      </c>
      <c r="L201" s="112">
        <f t="shared" si="82"/>
        <v>0</v>
      </c>
      <c r="M201" s="112">
        <f t="shared" si="82"/>
        <v>340000</v>
      </c>
      <c r="N201" s="112">
        <f t="shared" si="82"/>
        <v>340000</v>
      </c>
      <c r="O201" s="113">
        <v>7.5948690022153237E-2</v>
      </c>
    </row>
    <row r="202" spans="1:15" ht="12.75" x14ac:dyDescent="0.2">
      <c r="A202" s="114">
        <v>2</v>
      </c>
      <c r="B202" s="115">
        <v>2</v>
      </c>
      <c r="C202" s="115">
        <v>8</v>
      </c>
      <c r="D202" s="115">
        <v>7</v>
      </c>
      <c r="E202" s="115" t="s">
        <v>58</v>
      </c>
      <c r="F202" s="138" t="s">
        <v>201</v>
      </c>
      <c r="G202" s="117"/>
      <c r="H202" s="117"/>
      <c r="I202" s="117"/>
      <c r="J202" s="117"/>
      <c r="K202" s="117"/>
      <c r="L202" s="117"/>
      <c r="M202" s="117"/>
      <c r="N202" s="117">
        <f t="shared" ref="N202:N207" si="83">SUBTOTAL(9,G202:M202)</f>
        <v>0</v>
      </c>
      <c r="O202" s="118">
        <f t="shared" ref="O202:O207" si="84">IFERROR(N202/$N$18*100,"0.00")</f>
        <v>0</v>
      </c>
    </row>
    <row r="203" spans="1:15" ht="12.75" x14ac:dyDescent="0.2">
      <c r="A203" s="114">
        <v>2</v>
      </c>
      <c r="B203" s="115">
        <v>2</v>
      </c>
      <c r="C203" s="115">
        <v>8</v>
      </c>
      <c r="D203" s="115">
        <v>7</v>
      </c>
      <c r="E203" s="115" t="s">
        <v>60</v>
      </c>
      <c r="F203" s="138" t="s">
        <v>202</v>
      </c>
      <c r="G203" s="117"/>
      <c r="H203" s="117"/>
      <c r="I203" s="117"/>
      <c r="J203" s="117"/>
      <c r="K203" s="117"/>
      <c r="L203" s="117"/>
      <c r="M203" s="117">
        <v>90000</v>
      </c>
      <c r="N203" s="117">
        <f t="shared" si="83"/>
        <v>90000</v>
      </c>
      <c r="O203" s="118">
        <f t="shared" si="84"/>
        <v>2.0104065005864091E-2</v>
      </c>
    </row>
    <row r="204" spans="1:15" ht="12.75" x14ac:dyDescent="0.2">
      <c r="A204" s="114">
        <v>2</v>
      </c>
      <c r="B204" s="115">
        <v>2</v>
      </c>
      <c r="C204" s="115">
        <v>8</v>
      </c>
      <c r="D204" s="115">
        <v>7</v>
      </c>
      <c r="E204" s="115" t="s">
        <v>62</v>
      </c>
      <c r="F204" s="138" t="s">
        <v>203</v>
      </c>
      <c r="G204" s="117"/>
      <c r="H204" s="117"/>
      <c r="I204" s="117"/>
      <c r="J204" s="117"/>
      <c r="K204" s="117"/>
      <c r="L204" s="117"/>
      <c r="M204" s="117"/>
      <c r="N204" s="117">
        <f t="shared" si="83"/>
        <v>0</v>
      </c>
      <c r="O204" s="118">
        <f t="shared" si="84"/>
        <v>0</v>
      </c>
    </row>
    <row r="205" spans="1:15" ht="12.75" x14ac:dyDescent="0.2">
      <c r="A205" s="114">
        <v>2</v>
      </c>
      <c r="B205" s="115">
        <v>2</v>
      </c>
      <c r="C205" s="115">
        <v>8</v>
      </c>
      <c r="D205" s="115">
        <v>7</v>
      </c>
      <c r="E205" s="115" t="s">
        <v>64</v>
      </c>
      <c r="F205" s="138" t="s">
        <v>204</v>
      </c>
      <c r="G205" s="117"/>
      <c r="H205" s="117"/>
      <c r="I205" s="117"/>
      <c r="J205" s="117"/>
      <c r="K205" s="117"/>
      <c r="L205" s="117"/>
      <c r="M205" s="117"/>
      <c r="N205" s="117">
        <f t="shared" si="83"/>
        <v>0</v>
      </c>
      <c r="O205" s="118">
        <f t="shared" si="84"/>
        <v>0</v>
      </c>
    </row>
    <row r="206" spans="1:15" ht="12.75" x14ac:dyDescent="0.2">
      <c r="A206" s="126">
        <v>2</v>
      </c>
      <c r="B206" s="115">
        <v>2</v>
      </c>
      <c r="C206" s="115">
        <v>8</v>
      </c>
      <c r="D206" s="115">
        <v>7</v>
      </c>
      <c r="E206" s="115" t="s">
        <v>66</v>
      </c>
      <c r="F206" s="138" t="s">
        <v>205</v>
      </c>
      <c r="G206" s="117"/>
      <c r="H206" s="117"/>
      <c r="I206" s="117"/>
      <c r="J206" s="117"/>
      <c r="K206" s="117"/>
      <c r="L206" s="117"/>
      <c r="M206" s="117"/>
      <c r="N206" s="117">
        <f t="shared" si="83"/>
        <v>0</v>
      </c>
      <c r="O206" s="118">
        <f t="shared" si="84"/>
        <v>0</v>
      </c>
    </row>
    <row r="207" spans="1:15" ht="12.75" x14ac:dyDescent="0.2">
      <c r="A207" s="114">
        <v>2</v>
      </c>
      <c r="B207" s="115">
        <v>2</v>
      </c>
      <c r="C207" s="115">
        <v>8</v>
      </c>
      <c r="D207" s="115">
        <v>7</v>
      </c>
      <c r="E207" s="115" t="s">
        <v>68</v>
      </c>
      <c r="F207" s="138" t="s">
        <v>206</v>
      </c>
      <c r="G207" s="117"/>
      <c r="H207" s="117"/>
      <c r="I207" s="117"/>
      <c r="J207" s="117"/>
      <c r="K207" s="117"/>
      <c r="L207" s="117"/>
      <c r="M207" s="117">
        <v>250000</v>
      </c>
      <c r="N207" s="117">
        <f t="shared" si="83"/>
        <v>250000</v>
      </c>
      <c r="O207" s="118">
        <f t="shared" si="84"/>
        <v>5.5844625016289146E-2</v>
      </c>
    </row>
    <row r="208" spans="1:15" ht="12.75" x14ac:dyDescent="0.2">
      <c r="A208" s="109">
        <v>2</v>
      </c>
      <c r="B208" s="110">
        <v>2</v>
      </c>
      <c r="C208" s="110">
        <v>8</v>
      </c>
      <c r="D208" s="110">
        <v>8</v>
      </c>
      <c r="E208" s="110"/>
      <c r="F208" s="123" t="s">
        <v>207</v>
      </c>
      <c r="G208" s="112">
        <f t="shared" ref="G208:N208" si="85">SUM(G209:G211)</f>
        <v>0</v>
      </c>
      <c r="H208" s="112">
        <f t="shared" si="85"/>
        <v>0</v>
      </c>
      <c r="I208" s="112">
        <f t="shared" si="85"/>
        <v>0</v>
      </c>
      <c r="J208" s="112">
        <f t="shared" si="85"/>
        <v>0</v>
      </c>
      <c r="K208" s="112">
        <f t="shared" si="85"/>
        <v>0</v>
      </c>
      <c r="L208" s="112">
        <f t="shared" si="85"/>
        <v>0</v>
      </c>
      <c r="M208" s="112">
        <f t="shared" si="85"/>
        <v>0</v>
      </c>
      <c r="N208" s="112">
        <f t="shared" si="85"/>
        <v>0</v>
      </c>
      <c r="O208" s="113">
        <v>0</v>
      </c>
    </row>
    <row r="209" spans="1:15" ht="12.75" x14ac:dyDescent="0.2">
      <c r="A209" s="114">
        <v>2</v>
      </c>
      <c r="B209" s="115">
        <v>2</v>
      </c>
      <c r="C209" s="115">
        <v>8</v>
      </c>
      <c r="D209" s="115">
        <v>8</v>
      </c>
      <c r="E209" s="115" t="s">
        <v>58</v>
      </c>
      <c r="F209" s="138" t="s">
        <v>208</v>
      </c>
      <c r="G209" s="117"/>
      <c r="H209" s="117"/>
      <c r="I209" s="117"/>
      <c r="J209" s="117"/>
      <c r="K209" s="117"/>
      <c r="L209" s="117"/>
      <c r="M209" s="117"/>
      <c r="N209" s="117">
        <f>SUBTOTAL(9,G209:M209)</f>
        <v>0</v>
      </c>
      <c r="O209" s="118">
        <f>IFERROR(N209/$N$18*100,"0.00")</f>
        <v>0</v>
      </c>
    </row>
    <row r="210" spans="1:15" ht="12.75" x14ac:dyDescent="0.2">
      <c r="A210" s="114">
        <v>2</v>
      </c>
      <c r="B210" s="115">
        <v>2</v>
      </c>
      <c r="C210" s="115">
        <v>8</v>
      </c>
      <c r="D210" s="115">
        <v>8</v>
      </c>
      <c r="E210" s="115" t="s">
        <v>60</v>
      </c>
      <c r="F210" s="138" t="s">
        <v>209</v>
      </c>
      <c r="G210" s="117"/>
      <c r="H210" s="117"/>
      <c r="I210" s="117"/>
      <c r="J210" s="117"/>
      <c r="K210" s="117"/>
      <c r="L210" s="117"/>
      <c r="M210" s="117"/>
      <c r="N210" s="117">
        <f>SUBTOTAL(9,G210:M210)</f>
        <v>0</v>
      </c>
      <c r="O210" s="118">
        <f>IFERROR(N210/$N$18*100,"0.00")</f>
        <v>0</v>
      </c>
    </row>
    <row r="211" spans="1:15" ht="12.75" x14ac:dyDescent="0.2">
      <c r="A211" s="114">
        <v>2</v>
      </c>
      <c r="B211" s="115">
        <v>2</v>
      </c>
      <c r="C211" s="115">
        <v>8</v>
      </c>
      <c r="D211" s="115">
        <v>8</v>
      </c>
      <c r="E211" s="115" t="s">
        <v>62</v>
      </c>
      <c r="F211" s="138" t="s">
        <v>210</v>
      </c>
      <c r="G211" s="117"/>
      <c r="H211" s="117"/>
      <c r="I211" s="117"/>
      <c r="J211" s="117"/>
      <c r="K211" s="117"/>
      <c r="L211" s="117"/>
      <c r="M211" s="117"/>
      <c r="N211" s="117">
        <f>SUBTOTAL(9,G211:M211)</f>
        <v>0</v>
      </c>
      <c r="O211" s="118">
        <f>IFERROR(N211/$N$18*100,"0.00")</f>
        <v>0</v>
      </c>
    </row>
    <row r="212" spans="1:15" ht="12.75" x14ac:dyDescent="0.2">
      <c r="A212" s="109">
        <v>2</v>
      </c>
      <c r="B212" s="110">
        <v>2</v>
      </c>
      <c r="C212" s="110">
        <v>8</v>
      </c>
      <c r="D212" s="110">
        <v>9</v>
      </c>
      <c r="E212" s="110"/>
      <c r="F212" s="123" t="s">
        <v>211</v>
      </c>
      <c r="G212" s="112">
        <f t="shared" ref="G212:N212" si="86">SUM(G213:G217)</f>
        <v>0</v>
      </c>
      <c r="H212" s="112">
        <f t="shared" si="86"/>
        <v>0</v>
      </c>
      <c r="I212" s="112">
        <f t="shared" si="86"/>
        <v>0</v>
      </c>
      <c r="J212" s="112">
        <f t="shared" si="86"/>
        <v>0</v>
      </c>
      <c r="K212" s="112">
        <f t="shared" si="86"/>
        <v>0</v>
      </c>
      <c r="L212" s="112">
        <f t="shared" si="86"/>
        <v>0</v>
      </c>
      <c r="M212" s="112">
        <f t="shared" si="86"/>
        <v>0</v>
      </c>
      <c r="N212" s="112">
        <f t="shared" si="86"/>
        <v>0</v>
      </c>
      <c r="O212" s="113">
        <v>0</v>
      </c>
    </row>
    <row r="213" spans="1:15" ht="12.75" x14ac:dyDescent="0.2">
      <c r="A213" s="115">
        <v>2</v>
      </c>
      <c r="B213" s="115">
        <v>2</v>
      </c>
      <c r="C213" s="115">
        <v>8</v>
      </c>
      <c r="D213" s="115">
        <v>9</v>
      </c>
      <c r="E213" s="115" t="s">
        <v>58</v>
      </c>
      <c r="F213" s="138" t="s">
        <v>212</v>
      </c>
      <c r="G213" s="117"/>
      <c r="H213" s="117"/>
      <c r="I213" s="117"/>
      <c r="J213" s="117"/>
      <c r="K213" s="117"/>
      <c r="L213" s="117"/>
      <c r="M213" s="117"/>
      <c r="N213" s="117">
        <f>SUBTOTAL(9,G213:M213)</f>
        <v>0</v>
      </c>
      <c r="O213" s="118">
        <f>IFERROR(N213/$N$18*100,"0.00")</f>
        <v>0</v>
      </c>
    </row>
    <row r="214" spans="1:15" ht="12.75" x14ac:dyDescent="0.2">
      <c r="A214" s="115">
        <v>2</v>
      </c>
      <c r="B214" s="115">
        <v>2</v>
      </c>
      <c r="C214" s="115">
        <v>8</v>
      </c>
      <c r="D214" s="115">
        <v>9</v>
      </c>
      <c r="E214" s="115" t="s">
        <v>60</v>
      </c>
      <c r="F214" s="138" t="s">
        <v>213</v>
      </c>
      <c r="G214" s="117"/>
      <c r="H214" s="117"/>
      <c r="I214" s="117"/>
      <c r="J214" s="117"/>
      <c r="K214" s="117"/>
      <c r="L214" s="117"/>
      <c r="M214" s="117"/>
      <c r="N214" s="117">
        <f>SUBTOTAL(9,G214:M214)</f>
        <v>0</v>
      </c>
      <c r="O214" s="118">
        <f>IFERROR(N214/$N$18*100,"0.00")</f>
        <v>0</v>
      </c>
    </row>
    <row r="215" spans="1:15" ht="12.75" x14ac:dyDescent="0.2">
      <c r="A215" s="115">
        <v>2</v>
      </c>
      <c r="B215" s="115">
        <v>2</v>
      </c>
      <c r="C215" s="115">
        <v>8</v>
      </c>
      <c r="D215" s="115">
        <v>9</v>
      </c>
      <c r="E215" s="115" t="s">
        <v>62</v>
      </c>
      <c r="F215" s="138" t="s">
        <v>214</v>
      </c>
      <c r="G215" s="117"/>
      <c r="H215" s="117"/>
      <c r="I215" s="117"/>
      <c r="J215" s="117"/>
      <c r="K215" s="117"/>
      <c r="L215" s="117"/>
      <c r="M215" s="117"/>
      <c r="N215" s="117">
        <f>SUBTOTAL(9,G215:M215)</f>
        <v>0</v>
      </c>
      <c r="O215" s="118">
        <f>IFERROR(N215/$N$18*100,"0.00")</f>
        <v>0</v>
      </c>
    </row>
    <row r="216" spans="1:15" ht="12.75" x14ac:dyDescent="0.2">
      <c r="A216" s="115">
        <v>2</v>
      </c>
      <c r="B216" s="115">
        <v>2</v>
      </c>
      <c r="C216" s="115">
        <v>8</v>
      </c>
      <c r="D216" s="115">
        <v>9</v>
      </c>
      <c r="E216" s="115" t="s">
        <v>64</v>
      </c>
      <c r="F216" s="138" t="s">
        <v>215</v>
      </c>
      <c r="G216" s="117"/>
      <c r="H216" s="117"/>
      <c r="I216" s="117"/>
      <c r="J216" s="117"/>
      <c r="K216" s="117"/>
      <c r="L216" s="117"/>
      <c r="M216" s="117"/>
      <c r="N216" s="117">
        <f>SUBTOTAL(9,G216:M216)</f>
        <v>0</v>
      </c>
      <c r="O216" s="118">
        <f>IFERROR(N216/$N$18*100,"0.00")</f>
        <v>0</v>
      </c>
    </row>
    <row r="217" spans="1:15" ht="12.75" x14ac:dyDescent="0.2">
      <c r="A217" s="114">
        <v>2</v>
      </c>
      <c r="B217" s="115">
        <v>2</v>
      </c>
      <c r="C217" s="115">
        <v>8</v>
      </c>
      <c r="D217" s="115">
        <v>9</v>
      </c>
      <c r="E217" s="115" t="s">
        <v>66</v>
      </c>
      <c r="F217" s="138" t="s">
        <v>216</v>
      </c>
      <c r="G217" s="117"/>
      <c r="H217" s="117"/>
      <c r="I217" s="117"/>
      <c r="J217" s="117"/>
      <c r="K217" s="117"/>
      <c r="L217" s="117"/>
      <c r="M217" s="117"/>
      <c r="N217" s="117">
        <f>SUBTOTAL(9,G217:M217)</f>
        <v>0</v>
      </c>
      <c r="O217" s="118">
        <f>IFERROR(N217/$N$18*100,"0.00")</f>
        <v>0</v>
      </c>
    </row>
    <row r="218" spans="1:15" ht="12.75" x14ac:dyDescent="0.2">
      <c r="A218" s="98">
        <v>2</v>
      </c>
      <c r="B218" s="99">
        <v>3</v>
      </c>
      <c r="C218" s="100"/>
      <c r="D218" s="100"/>
      <c r="E218" s="100"/>
      <c r="F218" s="101" t="s">
        <v>217</v>
      </c>
      <c r="G218" s="131">
        <f t="shared" ref="G218:N218" si="87">+G219+G231+G240+G253+G258+G269+G297+G313+G318</f>
        <v>1012336.8700000001</v>
      </c>
      <c r="H218" s="131">
        <f t="shared" si="87"/>
        <v>42233687.219999999</v>
      </c>
      <c r="I218" s="131">
        <f t="shared" si="87"/>
        <v>57081151.440000005</v>
      </c>
      <c r="J218" s="131">
        <f t="shared" si="87"/>
        <v>4304849.54</v>
      </c>
      <c r="K218" s="131">
        <f t="shared" si="87"/>
        <v>10533749.539999999</v>
      </c>
      <c r="L218" s="131">
        <f t="shared" si="87"/>
        <v>965362.44000000006</v>
      </c>
      <c r="M218" s="131">
        <f t="shared" si="87"/>
        <v>9608156.2699999996</v>
      </c>
      <c r="N218" s="131">
        <f t="shared" si="87"/>
        <v>126353971.71000001</v>
      </c>
      <c r="O218" s="103">
        <v>28.224760677855024</v>
      </c>
    </row>
    <row r="219" spans="1:15" ht="12.75" x14ac:dyDescent="0.2">
      <c r="A219" s="104">
        <v>2</v>
      </c>
      <c r="B219" s="105">
        <v>3</v>
      </c>
      <c r="C219" s="105">
        <v>1</v>
      </c>
      <c r="D219" s="105"/>
      <c r="E219" s="105"/>
      <c r="F219" s="106" t="s">
        <v>218</v>
      </c>
      <c r="G219" s="121">
        <f t="shared" ref="G219:N219" si="88">+G220+G223+G225+G229</f>
        <v>833484.46000000008</v>
      </c>
      <c r="H219" s="121">
        <f t="shared" si="88"/>
        <v>3333937.8200000003</v>
      </c>
      <c r="I219" s="121">
        <f t="shared" si="88"/>
        <v>5000906.72</v>
      </c>
      <c r="J219" s="121">
        <f t="shared" si="88"/>
        <v>2500453.37</v>
      </c>
      <c r="K219" s="121">
        <f t="shared" si="88"/>
        <v>2500453.37</v>
      </c>
      <c r="L219" s="121">
        <f t="shared" si="88"/>
        <v>833484.46000000008</v>
      </c>
      <c r="M219" s="121">
        <f t="shared" si="88"/>
        <v>1666968.9000000001</v>
      </c>
      <c r="N219" s="121">
        <f t="shared" si="88"/>
        <v>16669689.1</v>
      </c>
      <c r="O219" s="108">
        <v>3.7236501477104893</v>
      </c>
    </row>
    <row r="220" spans="1:15" ht="12.75" x14ac:dyDescent="0.2">
      <c r="A220" s="109">
        <v>2</v>
      </c>
      <c r="B220" s="110">
        <v>3</v>
      </c>
      <c r="C220" s="110">
        <v>1</v>
      </c>
      <c r="D220" s="110">
        <v>1</v>
      </c>
      <c r="E220" s="110"/>
      <c r="F220" s="123" t="s">
        <v>219</v>
      </c>
      <c r="G220" s="112">
        <f t="shared" ref="G220:O220" si="89">SUM(G221:G221)</f>
        <v>536741.06000000006</v>
      </c>
      <c r="H220" s="112">
        <f t="shared" si="89"/>
        <v>2146964.2200000002</v>
      </c>
      <c r="I220" s="112">
        <f t="shared" si="89"/>
        <v>3220446.33</v>
      </c>
      <c r="J220" s="112">
        <f t="shared" si="89"/>
        <v>1610223.17</v>
      </c>
      <c r="K220" s="112">
        <f t="shared" si="89"/>
        <v>1610223.17</v>
      </c>
      <c r="L220" s="112">
        <f t="shared" si="89"/>
        <v>536741.06000000006</v>
      </c>
      <c r="M220" s="112">
        <f t="shared" si="89"/>
        <v>1073482.1000000001</v>
      </c>
      <c r="N220" s="112">
        <f t="shared" si="89"/>
        <v>10734821.109999999</v>
      </c>
      <c r="O220" s="113">
        <v>2.397928238019579</v>
      </c>
    </row>
    <row r="221" spans="1:15" ht="12.75" x14ac:dyDescent="0.2">
      <c r="A221" s="124">
        <v>2</v>
      </c>
      <c r="B221" s="115">
        <v>3</v>
      </c>
      <c r="C221" s="115">
        <v>1</v>
      </c>
      <c r="D221" s="115">
        <v>1</v>
      </c>
      <c r="E221" s="115" t="s">
        <v>58</v>
      </c>
      <c r="F221" s="116" t="s">
        <v>219</v>
      </c>
      <c r="G221" s="117">
        <v>536741.06000000006</v>
      </c>
      <c r="H221" s="117">
        <v>2146964.2200000002</v>
      </c>
      <c r="I221" s="117">
        <v>3220446.33</v>
      </c>
      <c r="J221" s="117">
        <v>1610223.17</v>
      </c>
      <c r="K221" s="117">
        <v>1610223.17</v>
      </c>
      <c r="L221" s="117">
        <v>536741.06000000006</v>
      </c>
      <c r="M221" s="117">
        <v>1073482.1000000001</v>
      </c>
      <c r="N221" s="117">
        <f>SUBTOTAL(9,G221:M221)</f>
        <v>10734821.109999999</v>
      </c>
      <c r="O221" s="118">
        <f>IFERROR(N221/$N$18*100,"0.00")</f>
        <v>2.397928238019579</v>
      </c>
    </row>
    <row r="222" spans="1:15" ht="12.75" x14ac:dyDescent="0.2">
      <c r="A222" s="124">
        <v>2</v>
      </c>
      <c r="B222" s="115">
        <v>3</v>
      </c>
      <c r="C222" s="115">
        <v>1</v>
      </c>
      <c r="D222" s="115">
        <v>1</v>
      </c>
      <c r="E222" s="115" t="s">
        <v>60</v>
      </c>
      <c r="F222" s="116" t="s">
        <v>220</v>
      </c>
      <c r="G222" s="112"/>
      <c r="H222" s="112"/>
      <c r="I222" s="112"/>
      <c r="J222" s="112"/>
      <c r="K222" s="112"/>
      <c r="L222" s="112"/>
      <c r="M222" s="112"/>
      <c r="N222" s="117">
        <f>SUBTOTAL(9,G222:M222)</f>
        <v>0</v>
      </c>
      <c r="O222" s="118">
        <f>IFERROR(N222/$N$18*100,"0.00")</f>
        <v>0</v>
      </c>
    </row>
    <row r="223" spans="1:15" ht="12.75" x14ac:dyDescent="0.2">
      <c r="A223" s="109">
        <v>2</v>
      </c>
      <c r="B223" s="110">
        <v>3</v>
      </c>
      <c r="C223" s="110">
        <v>1</v>
      </c>
      <c r="D223" s="110">
        <v>2</v>
      </c>
      <c r="E223" s="110"/>
      <c r="F223" s="123" t="s">
        <v>221</v>
      </c>
      <c r="G223" s="112">
        <f t="shared" ref="G223:O223" si="90">+G224</f>
        <v>0</v>
      </c>
      <c r="H223" s="112">
        <f t="shared" si="90"/>
        <v>0</v>
      </c>
      <c r="I223" s="112">
        <f t="shared" si="90"/>
        <v>0</v>
      </c>
      <c r="J223" s="112">
        <f t="shared" si="90"/>
        <v>0</v>
      </c>
      <c r="K223" s="112">
        <f t="shared" si="90"/>
        <v>0</v>
      </c>
      <c r="L223" s="112">
        <f t="shared" si="90"/>
        <v>0</v>
      </c>
      <c r="M223" s="112">
        <f t="shared" si="90"/>
        <v>0</v>
      </c>
      <c r="N223" s="112">
        <f t="shared" si="90"/>
        <v>0</v>
      </c>
      <c r="O223" s="134">
        <f t="shared" si="90"/>
        <v>0</v>
      </c>
    </row>
    <row r="224" spans="1:15" ht="12.75" x14ac:dyDescent="0.2">
      <c r="A224" s="124">
        <v>2</v>
      </c>
      <c r="B224" s="115">
        <v>3</v>
      </c>
      <c r="C224" s="115">
        <v>1</v>
      </c>
      <c r="D224" s="115">
        <v>2</v>
      </c>
      <c r="E224" s="115" t="s">
        <v>58</v>
      </c>
      <c r="F224" s="116" t="s">
        <v>221</v>
      </c>
      <c r="G224" s="112"/>
      <c r="H224" s="112"/>
      <c r="I224" s="112"/>
      <c r="J224" s="112"/>
      <c r="K224" s="112"/>
      <c r="L224" s="112"/>
      <c r="M224" s="112"/>
      <c r="N224" s="117">
        <f>SUBTOTAL(9,G224:M224)</f>
        <v>0</v>
      </c>
      <c r="O224" s="118">
        <f>IFERROR(N224/$N$18*100,"0.00")</f>
        <v>0</v>
      </c>
    </row>
    <row r="225" spans="1:15" ht="12.75" x14ac:dyDescent="0.2">
      <c r="A225" s="109">
        <v>2</v>
      </c>
      <c r="B225" s="110">
        <v>3</v>
      </c>
      <c r="C225" s="110">
        <v>1</v>
      </c>
      <c r="D225" s="110">
        <v>3</v>
      </c>
      <c r="E225" s="110"/>
      <c r="F225" s="123" t="s">
        <v>222</v>
      </c>
      <c r="G225" s="112">
        <f t="shared" ref="G225:N225" si="91">SUM(G226:G228)</f>
        <v>296743.40000000002</v>
      </c>
      <c r="H225" s="112">
        <f t="shared" si="91"/>
        <v>1186973.5999999999</v>
      </c>
      <c r="I225" s="112">
        <f t="shared" si="91"/>
        <v>1780460.39</v>
      </c>
      <c r="J225" s="112">
        <f t="shared" si="91"/>
        <v>890230.2</v>
      </c>
      <c r="K225" s="112">
        <f t="shared" si="91"/>
        <v>890230.2</v>
      </c>
      <c r="L225" s="112">
        <f t="shared" si="91"/>
        <v>296743.40000000002</v>
      </c>
      <c r="M225" s="112">
        <f t="shared" si="91"/>
        <v>593486.80000000005</v>
      </c>
      <c r="N225" s="112">
        <f t="shared" si="91"/>
        <v>5934867.9900000002</v>
      </c>
      <c r="O225" s="113">
        <v>1.3257219096909105</v>
      </c>
    </row>
    <row r="226" spans="1:15" ht="12.75" x14ac:dyDescent="0.2">
      <c r="A226" s="135">
        <v>2</v>
      </c>
      <c r="B226" s="127">
        <v>3</v>
      </c>
      <c r="C226" s="127">
        <v>1</v>
      </c>
      <c r="D226" s="127">
        <v>3</v>
      </c>
      <c r="E226" s="127" t="s">
        <v>58</v>
      </c>
      <c r="F226" s="139" t="s">
        <v>223</v>
      </c>
      <c r="G226" s="129">
        <v>121720.66</v>
      </c>
      <c r="H226" s="129">
        <v>486882.66</v>
      </c>
      <c r="I226" s="129">
        <v>730323.98</v>
      </c>
      <c r="J226" s="129">
        <v>365161.99</v>
      </c>
      <c r="K226" s="129">
        <v>365161.99</v>
      </c>
      <c r="L226" s="129">
        <v>121720.66</v>
      </c>
      <c r="M226" s="129">
        <v>243441.34</v>
      </c>
      <c r="N226" s="129">
        <f>SUBTOTAL(9,G226:M226)</f>
        <v>2434413.2799999998</v>
      </c>
      <c r="O226" s="130">
        <f>IFERROR(N226/$N$18*100,"0.00")</f>
        <v>0.54379558702509789</v>
      </c>
    </row>
    <row r="227" spans="1:15" ht="12.75" x14ac:dyDescent="0.2">
      <c r="A227" s="124">
        <v>2</v>
      </c>
      <c r="B227" s="115">
        <v>3</v>
      </c>
      <c r="C227" s="115">
        <v>1</v>
      </c>
      <c r="D227" s="115">
        <v>3</v>
      </c>
      <c r="E227" s="115" t="s">
        <v>60</v>
      </c>
      <c r="F227" s="116" t="s">
        <v>224</v>
      </c>
      <c r="G227" s="117">
        <v>175022.74</v>
      </c>
      <c r="H227" s="117">
        <v>700090.94</v>
      </c>
      <c r="I227" s="117">
        <v>1050136.4099999999</v>
      </c>
      <c r="J227" s="117">
        <v>525068.21</v>
      </c>
      <c r="K227" s="117">
        <v>525068.21</v>
      </c>
      <c r="L227" s="117">
        <v>175022.74</v>
      </c>
      <c r="M227" s="117">
        <v>350045.46</v>
      </c>
      <c r="N227" s="117">
        <f>SUBTOTAL(9,G227:M227)</f>
        <v>3500454.71</v>
      </c>
      <c r="O227" s="118">
        <f>IFERROR(N227/$N$18*100,"0.00")</f>
        <v>0.78192632266581263</v>
      </c>
    </row>
    <row r="228" spans="1:15" ht="12.75" x14ac:dyDescent="0.2">
      <c r="A228" s="124">
        <v>2</v>
      </c>
      <c r="B228" s="115">
        <v>3</v>
      </c>
      <c r="C228" s="115">
        <v>1</v>
      </c>
      <c r="D228" s="115">
        <v>3</v>
      </c>
      <c r="E228" s="115" t="s">
        <v>62</v>
      </c>
      <c r="F228" s="116" t="s">
        <v>225</v>
      </c>
      <c r="G228" s="112"/>
      <c r="H228" s="112"/>
      <c r="I228" s="112"/>
      <c r="J228" s="112"/>
      <c r="K228" s="112"/>
      <c r="L228" s="112"/>
      <c r="M228" s="112"/>
      <c r="N228" s="117">
        <f>SUBTOTAL(9,G228:M228)</f>
        <v>0</v>
      </c>
      <c r="O228" s="118">
        <f>IFERROR(N228/$N$18*100,"0.00")</f>
        <v>0</v>
      </c>
    </row>
    <row r="229" spans="1:15" ht="12.75" x14ac:dyDescent="0.2">
      <c r="A229" s="109">
        <v>2</v>
      </c>
      <c r="B229" s="110">
        <v>3</v>
      </c>
      <c r="C229" s="110">
        <v>1</v>
      </c>
      <c r="D229" s="110">
        <v>4</v>
      </c>
      <c r="E229" s="110"/>
      <c r="F229" s="123" t="s">
        <v>226</v>
      </c>
      <c r="G229" s="112">
        <f t="shared" ref="G229:O229" si="92">+G230</f>
        <v>0</v>
      </c>
      <c r="H229" s="112">
        <f t="shared" si="92"/>
        <v>0</v>
      </c>
      <c r="I229" s="112">
        <f t="shared" si="92"/>
        <v>0</v>
      </c>
      <c r="J229" s="112">
        <f t="shared" si="92"/>
        <v>0</v>
      </c>
      <c r="K229" s="112">
        <f t="shared" si="92"/>
        <v>0</v>
      </c>
      <c r="L229" s="112">
        <f t="shared" si="92"/>
        <v>0</v>
      </c>
      <c r="M229" s="112">
        <f t="shared" si="92"/>
        <v>0</v>
      </c>
      <c r="N229" s="112">
        <f t="shared" si="92"/>
        <v>0</v>
      </c>
      <c r="O229" s="134">
        <f t="shared" si="92"/>
        <v>0</v>
      </c>
    </row>
    <row r="230" spans="1:15" ht="12.75" x14ac:dyDescent="0.2">
      <c r="A230" s="124">
        <v>2</v>
      </c>
      <c r="B230" s="115">
        <v>3</v>
      </c>
      <c r="C230" s="115">
        <v>1</v>
      </c>
      <c r="D230" s="115">
        <v>4</v>
      </c>
      <c r="E230" s="115" t="s">
        <v>58</v>
      </c>
      <c r="F230" s="116" t="s">
        <v>226</v>
      </c>
      <c r="G230" s="112"/>
      <c r="H230" s="112"/>
      <c r="I230" s="112"/>
      <c r="J230" s="112"/>
      <c r="K230" s="112"/>
      <c r="L230" s="112"/>
      <c r="M230" s="112"/>
      <c r="N230" s="117">
        <f>SUBTOTAL(9,G230:M230)</f>
        <v>0</v>
      </c>
      <c r="O230" s="118">
        <f>IFERROR(N230/$N$18*100,"0.00")</f>
        <v>0</v>
      </c>
    </row>
    <row r="231" spans="1:15" ht="12.75" x14ac:dyDescent="0.2">
      <c r="A231" s="104">
        <v>2</v>
      </c>
      <c r="B231" s="105">
        <v>3</v>
      </c>
      <c r="C231" s="105">
        <v>2</v>
      </c>
      <c r="D231" s="105"/>
      <c r="E231" s="105"/>
      <c r="F231" s="106" t="s">
        <v>227</v>
      </c>
      <c r="G231" s="121">
        <f t="shared" ref="G231:N231" si="93">+G232+G234+G236+G238</f>
        <v>0</v>
      </c>
      <c r="H231" s="121">
        <f t="shared" si="93"/>
        <v>0</v>
      </c>
      <c r="I231" s="121">
        <f t="shared" si="93"/>
        <v>0</v>
      </c>
      <c r="J231" s="121">
        <f t="shared" si="93"/>
        <v>0</v>
      </c>
      <c r="K231" s="121">
        <f t="shared" si="93"/>
        <v>0</v>
      </c>
      <c r="L231" s="121">
        <f t="shared" si="93"/>
        <v>0</v>
      </c>
      <c r="M231" s="121">
        <f t="shared" si="93"/>
        <v>0</v>
      </c>
      <c r="N231" s="121">
        <f t="shared" si="93"/>
        <v>0</v>
      </c>
      <c r="O231" s="108">
        <v>0</v>
      </c>
    </row>
    <row r="232" spans="1:15" ht="12.75" x14ac:dyDescent="0.2">
      <c r="A232" s="109">
        <v>2</v>
      </c>
      <c r="B232" s="110">
        <v>3</v>
      </c>
      <c r="C232" s="110">
        <v>2</v>
      </c>
      <c r="D232" s="110">
        <v>1</v>
      </c>
      <c r="E232" s="110"/>
      <c r="F232" s="123" t="s">
        <v>228</v>
      </c>
      <c r="G232" s="112">
        <f t="shared" ref="G232:O232" si="94">+G233</f>
        <v>0</v>
      </c>
      <c r="H232" s="112">
        <f t="shared" si="94"/>
        <v>0</v>
      </c>
      <c r="I232" s="112">
        <f t="shared" si="94"/>
        <v>0</v>
      </c>
      <c r="J232" s="112">
        <f t="shared" si="94"/>
        <v>0</v>
      </c>
      <c r="K232" s="112">
        <f t="shared" si="94"/>
        <v>0</v>
      </c>
      <c r="L232" s="112">
        <f t="shared" si="94"/>
        <v>0</v>
      </c>
      <c r="M232" s="112">
        <f t="shared" si="94"/>
        <v>0</v>
      </c>
      <c r="N232" s="112">
        <f t="shared" si="94"/>
        <v>0</v>
      </c>
      <c r="O232" s="134">
        <f t="shared" si="94"/>
        <v>0</v>
      </c>
    </row>
    <row r="233" spans="1:15" ht="12.75" x14ac:dyDescent="0.2">
      <c r="A233" s="124">
        <v>2</v>
      </c>
      <c r="B233" s="115">
        <v>3</v>
      </c>
      <c r="C233" s="115">
        <v>2</v>
      </c>
      <c r="D233" s="115">
        <v>1</v>
      </c>
      <c r="E233" s="115" t="s">
        <v>58</v>
      </c>
      <c r="F233" s="116" t="s">
        <v>228</v>
      </c>
      <c r="G233" s="112"/>
      <c r="H233" s="112"/>
      <c r="I233" s="112"/>
      <c r="J233" s="112"/>
      <c r="K233" s="112"/>
      <c r="L233" s="112"/>
      <c r="M233" s="112"/>
      <c r="N233" s="117">
        <f>SUBTOTAL(9,G233:M233)</f>
        <v>0</v>
      </c>
      <c r="O233" s="118">
        <f>IFERROR(N233/$N$18*100,"0.00")</f>
        <v>0</v>
      </c>
    </row>
    <row r="234" spans="1:15" ht="12.75" x14ac:dyDescent="0.2">
      <c r="A234" s="109">
        <v>2</v>
      </c>
      <c r="B234" s="110">
        <v>3</v>
      </c>
      <c r="C234" s="110">
        <v>2</v>
      </c>
      <c r="D234" s="110">
        <v>2</v>
      </c>
      <c r="E234" s="110"/>
      <c r="F234" s="123" t="s">
        <v>229</v>
      </c>
      <c r="G234" s="112">
        <f t="shared" ref="G234:O234" si="95">+G235</f>
        <v>0</v>
      </c>
      <c r="H234" s="112">
        <f t="shared" si="95"/>
        <v>0</v>
      </c>
      <c r="I234" s="112">
        <f t="shared" si="95"/>
        <v>0</v>
      </c>
      <c r="J234" s="112">
        <f t="shared" si="95"/>
        <v>0</v>
      </c>
      <c r="K234" s="112">
        <f t="shared" si="95"/>
        <v>0</v>
      </c>
      <c r="L234" s="112">
        <f t="shared" si="95"/>
        <v>0</v>
      </c>
      <c r="M234" s="112">
        <f t="shared" si="95"/>
        <v>0</v>
      </c>
      <c r="N234" s="112">
        <f t="shared" si="95"/>
        <v>0</v>
      </c>
      <c r="O234" s="134">
        <f t="shared" si="95"/>
        <v>0</v>
      </c>
    </row>
    <row r="235" spans="1:15" ht="12.75" x14ac:dyDescent="0.2">
      <c r="A235" s="124">
        <v>2</v>
      </c>
      <c r="B235" s="115">
        <v>3</v>
      </c>
      <c r="C235" s="115">
        <v>2</v>
      </c>
      <c r="D235" s="115">
        <v>2</v>
      </c>
      <c r="E235" s="115" t="s">
        <v>58</v>
      </c>
      <c r="F235" s="116" t="s">
        <v>229</v>
      </c>
      <c r="G235" s="112"/>
      <c r="H235" s="112"/>
      <c r="I235" s="112"/>
      <c r="J235" s="112"/>
      <c r="K235" s="112"/>
      <c r="L235" s="112"/>
      <c r="M235" s="112"/>
      <c r="N235" s="117">
        <f>SUBTOTAL(9,G235:M235)</f>
        <v>0</v>
      </c>
      <c r="O235" s="118">
        <f>IFERROR(N235/$N$18*100,"0.00")</f>
        <v>0</v>
      </c>
    </row>
    <row r="236" spans="1:15" ht="12.75" x14ac:dyDescent="0.2">
      <c r="A236" s="109">
        <v>2</v>
      </c>
      <c r="B236" s="110">
        <v>3</v>
      </c>
      <c r="C236" s="110">
        <v>2</v>
      </c>
      <c r="D236" s="110">
        <v>3</v>
      </c>
      <c r="E236" s="110"/>
      <c r="F236" s="123" t="s">
        <v>230</v>
      </c>
      <c r="G236" s="112">
        <f t="shared" ref="G236:O236" si="96">+G237</f>
        <v>0</v>
      </c>
      <c r="H236" s="112">
        <f t="shared" si="96"/>
        <v>0</v>
      </c>
      <c r="I236" s="112">
        <f t="shared" si="96"/>
        <v>0</v>
      </c>
      <c r="J236" s="112">
        <f t="shared" si="96"/>
        <v>0</v>
      </c>
      <c r="K236" s="112">
        <f t="shared" si="96"/>
        <v>0</v>
      </c>
      <c r="L236" s="112">
        <f t="shared" si="96"/>
        <v>0</v>
      </c>
      <c r="M236" s="112">
        <f t="shared" si="96"/>
        <v>0</v>
      </c>
      <c r="N236" s="112">
        <f t="shared" si="96"/>
        <v>0</v>
      </c>
      <c r="O236" s="134">
        <f t="shared" si="96"/>
        <v>0</v>
      </c>
    </row>
    <row r="237" spans="1:15" ht="12.75" x14ac:dyDescent="0.2">
      <c r="A237" s="124">
        <v>2</v>
      </c>
      <c r="B237" s="115">
        <v>3</v>
      </c>
      <c r="C237" s="115">
        <v>2</v>
      </c>
      <c r="D237" s="115">
        <v>3</v>
      </c>
      <c r="E237" s="115" t="s">
        <v>58</v>
      </c>
      <c r="F237" s="116" t="s">
        <v>230</v>
      </c>
      <c r="G237" s="112"/>
      <c r="H237" s="112"/>
      <c r="I237" s="112"/>
      <c r="J237" s="112"/>
      <c r="K237" s="112"/>
      <c r="L237" s="112"/>
      <c r="M237" s="112"/>
      <c r="N237" s="117">
        <f>SUBTOTAL(9,G237:M237)</f>
        <v>0</v>
      </c>
      <c r="O237" s="118">
        <f>IFERROR(N237/$N$18*100,"0.00")</f>
        <v>0</v>
      </c>
    </row>
    <row r="238" spans="1:15" ht="12.75" x14ac:dyDescent="0.2">
      <c r="A238" s="109">
        <v>2</v>
      </c>
      <c r="B238" s="110">
        <v>3</v>
      </c>
      <c r="C238" s="110">
        <v>2</v>
      </c>
      <c r="D238" s="110">
        <v>4</v>
      </c>
      <c r="E238" s="110"/>
      <c r="F238" s="123" t="s">
        <v>231</v>
      </c>
      <c r="G238" s="112">
        <f t="shared" ref="G238:O238" si="97">+G239</f>
        <v>0</v>
      </c>
      <c r="H238" s="112">
        <f t="shared" si="97"/>
        <v>0</v>
      </c>
      <c r="I238" s="112">
        <f t="shared" si="97"/>
        <v>0</v>
      </c>
      <c r="J238" s="112">
        <f t="shared" si="97"/>
        <v>0</v>
      </c>
      <c r="K238" s="112">
        <f t="shared" si="97"/>
        <v>0</v>
      </c>
      <c r="L238" s="112">
        <f t="shared" si="97"/>
        <v>0</v>
      </c>
      <c r="M238" s="112">
        <f t="shared" si="97"/>
        <v>0</v>
      </c>
      <c r="N238" s="112">
        <f t="shared" si="97"/>
        <v>0</v>
      </c>
      <c r="O238" s="134">
        <f t="shared" si="97"/>
        <v>0</v>
      </c>
    </row>
    <row r="239" spans="1:15" ht="12.75" x14ac:dyDescent="0.2">
      <c r="A239" s="124">
        <v>2</v>
      </c>
      <c r="B239" s="115">
        <v>3</v>
      </c>
      <c r="C239" s="115">
        <v>2</v>
      </c>
      <c r="D239" s="115">
        <v>4</v>
      </c>
      <c r="E239" s="115" t="s">
        <v>58</v>
      </c>
      <c r="F239" s="116" t="s">
        <v>231</v>
      </c>
      <c r="G239" s="112"/>
      <c r="H239" s="112"/>
      <c r="I239" s="112"/>
      <c r="J239" s="112"/>
      <c r="K239" s="112"/>
      <c r="L239" s="112"/>
      <c r="M239" s="112"/>
      <c r="N239" s="117">
        <f>SUBTOTAL(9,G239:M239)</f>
        <v>0</v>
      </c>
      <c r="O239" s="118">
        <f>IFERROR(N239/$N$18*100,"0.00")</f>
        <v>0</v>
      </c>
    </row>
    <row r="240" spans="1:15" ht="12.75" x14ac:dyDescent="0.2">
      <c r="A240" s="104">
        <v>2</v>
      </c>
      <c r="B240" s="105">
        <v>3</v>
      </c>
      <c r="C240" s="105">
        <v>3</v>
      </c>
      <c r="D240" s="105"/>
      <c r="E240" s="105"/>
      <c r="F240" s="106" t="s">
        <v>232</v>
      </c>
      <c r="G240" s="121">
        <f t="shared" ref="G240:N240" si="98">+G241+G243+G245+G247+G249+G251</f>
        <v>84440.51</v>
      </c>
      <c r="H240" s="121">
        <f t="shared" si="98"/>
        <v>337762.04</v>
      </c>
      <c r="I240" s="121">
        <f t="shared" si="98"/>
        <v>506643.07</v>
      </c>
      <c r="J240" s="121">
        <f t="shared" si="98"/>
        <v>253321.53</v>
      </c>
      <c r="K240" s="121">
        <f t="shared" si="98"/>
        <v>253321.53</v>
      </c>
      <c r="L240" s="121">
        <f t="shared" si="98"/>
        <v>84440.51</v>
      </c>
      <c r="M240" s="121">
        <f t="shared" si="98"/>
        <v>475162.23</v>
      </c>
      <c r="N240" s="121">
        <f t="shared" si="98"/>
        <v>1995091.42</v>
      </c>
      <c r="O240" s="108">
        <v>0.44566052889246333</v>
      </c>
    </row>
    <row r="241" spans="1:15" ht="12.75" x14ac:dyDescent="0.2">
      <c r="A241" s="109">
        <v>2</v>
      </c>
      <c r="B241" s="110">
        <v>3</v>
      </c>
      <c r="C241" s="110">
        <v>3</v>
      </c>
      <c r="D241" s="110">
        <v>1</v>
      </c>
      <c r="E241" s="110"/>
      <c r="F241" s="123" t="s">
        <v>233</v>
      </c>
      <c r="G241" s="112">
        <f t="shared" ref="G241:O241" si="99">G242</f>
        <v>0</v>
      </c>
      <c r="H241" s="112">
        <f t="shared" si="99"/>
        <v>0</v>
      </c>
      <c r="I241" s="112">
        <f t="shared" si="99"/>
        <v>0</v>
      </c>
      <c r="J241" s="112">
        <f t="shared" si="99"/>
        <v>0</v>
      </c>
      <c r="K241" s="112">
        <f t="shared" si="99"/>
        <v>0</v>
      </c>
      <c r="L241" s="112">
        <f t="shared" si="99"/>
        <v>0</v>
      </c>
      <c r="M241" s="112">
        <f t="shared" si="99"/>
        <v>306281.2</v>
      </c>
      <c r="N241" s="112">
        <f t="shared" si="99"/>
        <v>306281.2</v>
      </c>
      <c r="O241" s="113">
        <v>6.8416635054156225E-2</v>
      </c>
    </row>
    <row r="242" spans="1:15" ht="12.75" x14ac:dyDescent="0.2">
      <c r="A242" s="124">
        <v>2</v>
      </c>
      <c r="B242" s="115">
        <v>3</v>
      </c>
      <c r="C242" s="115">
        <v>3</v>
      </c>
      <c r="D242" s="115">
        <v>1</v>
      </c>
      <c r="E242" s="115" t="s">
        <v>58</v>
      </c>
      <c r="F242" s="116" t="s">
        <v>233</v>
      </c>
      <c r="G242" s="117"/>
      <c r="H242" s="117"/>
      <c r="I242" s="117"/>
      <c r="J242" s="117"/>
      <c r="K242" s="117"/>
      <c r="L242" s="117"/>
      <c r="M242" s="117">
        <v>306281.2</v>
      </c>
      <c r="N242" s="117">
        <f>SUBTOTAL(9,G242:M242)</f>
        <v>306281.2</v>
      </c>
      <c r="O242" s="118">
        <f>IFERROR(N242/$N$18*100,"0.00")</f>
        <v>6.8416635054156225E-2</v>
      </c>
    </row>
    <row r="243" spans="1:15" ht="12.75" x14ac:dyDescent="0.2">
      <c r="A243" s="109">
        <v>2</v>
      </c>
      <c r="B243" s="110">
        <v>3</v>
      </c>
      <c r="C243" s="110">
        <v>3</v>
      </c>
      <c r="D243" s="110">
        <v>2</v>
      </c>
      <c r="E243" s="110"/>
      <c r="F243" s="123" t="s">
        <v>234</v>
      </c>
      <c r="G243" s="112">
        <f t="shared" ref="G243:O243" si="100">+G244</f>
        <v>84440.51</v>
      </c>
      <c r="H243" s="112">
        <f t="shared" si="100"/>
        <v>337762.04</v>
      </c>
      <c r="I243" s="112">
        <f t="shared" si="100"/>
        <v>506643.07</v>
      </c>
      <c r="J243" s="112">
        <f t="shared" si="100"/>
        <v>253321.53</v>
      </c>
      <c r="K243" s="112">
        <f t="shared" si="100"/>
        <v>253321.53</v>
      </c>
      <c r="L243" s="112">
        <f t="shared" si="100"/>
        <v>84440.51</v>
      </c>
      <c r="M243" s="112">
        <f t="shared" si="100"/>
        <v>168881.03</v>
      </c>
      <c r="N243" s="112">
        <f t="shared" si="100"/>
        <v>1688810.22</v>
      </c>
      <c r="O243" s="134">
        <f t="shared" si="100"/>
        <v>0.37724389383830709</v>
      </c>
    </row>
    <row r="244" spans="1:15" ht="12.75" x14ac:dyDescent="0.2">
      <c r="A244" s="124">
        <v>2</v>
      </c>
      <c r="B244" s="115">
        <v>3</v>
      </c>
      <c r="C244" s="115">
        <v>3</v>
      </c>
      <c r="D244" s="115">
        <v>2</v>
      </c>
      <c r="E244" s="115" t="s">
        <v>58</v>
      </c>
      <c r="F244" s="116" t="s">
        <v>234</v>
      </c>
      <c r="G244" s="117">
        <v>84440.51</v>
      </c>
      <c r="H244" s="117">
        <v>337762.04</v>
      </c>
      <c r="I244" s="117">
        <v>506643.07</v>
      </c>
      <c r="J244" s="117">
        <v>253321.53</v>
      </c>
      <c r="K244" s="117">
        <v>253321.53</v>
      </c>
      <c r="L244" s="117">
        <v>84440.51</v>
      </c>
      <c r="M244" s="117">
        <v>168881.03</v>
      </c>
      <c r="N244" s="117">
        <f>SUBTOTAL(9,G244:M244)</f>
        <v>1688810.22</v>
      </c>
      <c r="O244" s="118">
        <f>IFERROR(N244/$N$18*100,"0.00")</f>
        <v>0.37724389383830709</v>
      </c>
    </row>
    <row r="245" spans="1:15" ht="12.75" x14ac:dyDescent="0.2">
      <c r="A245" s="109">
        <v>2</v>
      </c>
      <c r="B245" s="110">
        <v>3</v>
      </c>
      <c r="C245" s="110">
        <v>3</v>
      </c>
      <c r="D245" s="110">
        <v>3</v>
      </c>
      <c r="E245" s="110"/>
      <c r="F245" s="123" t="s">
        <v>235</v>
      </c>
      <c r="G245" s="112">
        <f t="shared" ref="G245:O245" si="101">+G246</f>
        <v>0</v>
      </c>
      <c r="H245" s="112">
        <f t="shared" si="101"/>
        <v>0</v>
      </c>
      <c r="I245" s="112">
        <f t="shared" si="101"/>
        <v>0</v>
      </c>
      <c r="J245" s="112">
        <f t="shared" si="101"/>
        <v>0</v>
      </c>
      <c r="K245" s="112">
        <f t="shared" si="101"/>
        <v>0</v>
      </c>
      <c r="L245" s="112">
        <f t="shared" si="101"/>
        <v>0</v>
      </c>
      <c r="M245" s="112">
        <f t="shared" si="101"/>
        <v>0</v>
      </c>
      <c r="N245" s="112">
        <f t="shared" si="101"/>
        <v>0</v>
      </c>
      <c r="O245" s="134">
        <f t="shared" si="101"/>
        <v>0</v>
      </c>
    </row>
    <row r="246" spans="1:15" ht="12.75" x14ac:dyDescent="0.2">
      <c r="A246" s="124">
        <v>2</v>
      </c>
      <c r="B246" s="115">
        <v>3</v>
      </c>
      <c r="C246" s="115">
        <v>3</v>
      </c>
      <c r="D246" s="115">
        <v>3</v>
      </c>
      <c r="E246" s="115" t="s">
        <v>58</v>
      </c>
      <c r="F246" s="116" t="s">
        <v>235</v>
      </c>
      <c r="G246" s="117"/>
      <c r="H246" s="117"/>
      <c r="I246" s="117"/>
      <c r="J246" s="117"/>
      <c r="K246" s="117"/>
      <c r="L246" s="117"/>
      <c r="M246" s="117"/>
      <c r="N246" s="117">
        <f>SUBTOTAL(9,G246:M246)</f>
        <v>0</v>
      </c>
      <c r="O246" s="118">
        <f>IFERROR(N246/$N$18*100,"0.00")</f>
        <v>0</v>
      </c>
    </row>
    <row r="247" spans="1:15" ht="12.75" x14ac:dyDescent="0.2">
      <c r="A247" s="109">
        <v>2</v>
      </c>
      <c r="B247" s="110">
        <v>3</v>
      </c>
      <c r="C247" s="110">
        <v>3</v>
      </c>
      <c r="D247" s="110">
        <v>4</v>
      </c>
      <c r="E247" s="110"/>
      <c r="F247" s="123" t="s">
        <v>236</v>
      </c>
      <c r="G247" s="112">
        <f t="shared" ref="G247:O247" si="102">+G248</f>
        <v>0</v>
      </c>
      <c r="H247" s="112">
        <f t="shared" si="102"/>
        <v>0</v>
      </c>
      <c r="I247" s="112">
        <f t="shared" si="102"/>
        <v>0</v>
      </c>
      <c r="J247" s="112">
        <f t="shared" si="102"/>
        <v>0</v>
      </c>
      <c r="K247" s="112">
        <f t="shared" si="102"/>
        <v>0</v>
      </c>
      <c r="L247" s="112">
        <f t="shared" si="102"/>
        <v>0</v>
      </c>
      <c r="M247" s="112">
        <f t="shared" si="102"/>
        <v>0</v>
      </c>
      <c r="N247" s="112">
        <f t="shared" si="102"/>
        <v>0</v>
      </c>
      <c r="O247" s="134">
        <f t="shared" si="102"/>
        <v>0</v>
      </c>
    </row>
    <row r="248" spans="1:15" ht="12.75" x14ac:dyDescent="0.2">
      <c r="A248" s="124">
        <v>2</v>
      </c>
      <c r="B248" s="115">
        <v>3</v>
      </c>
      <c r="C248" s="115">
        <v>3</v>
      </c>
      <c r="D248" s="115">
        <v>4</v>
      </c>
      <c r="E248" s="115" t="s">
        <v>58</v>
      </c>
      <c r="F248" s="116" t="s">
        <v>236</v>
      </c>
      <c r="G248" s="112"/>
      <c r="H248" s="112"/>
      <c r="I248" s="112"/>
      <c r="J248" s="112"/>
      <c r="K248" s="112"/>
      <c r="L248" s="112"/>
      <c r="M248" s="112"/>
      <c r="N248" s="117">
        <f>SUBTOTAL(9,G248:M248)</f>
        <v>0</v>
      </c>
      <c r="O248" s="118">
        <f>IFERROR(N248/$N$18*100,"0.00")</f>
        <v>0</v>
      </c>
    </row>
    <row r="249" spans="1:15" ht="12.75" x14ac:dyDescent="0.2">
      <c r="A249" s="109">
        <v>2</v>
      </c>
      <c r="B249" s="110">
        <v>3</v>
      </c>
      <c r="C249" s="110">
        <v>3</v>
      </c>
      <c r="D249" s="110">
        <v>5</v>
      </c>
      <c r="E249" s="110"/>
      <c r="F249" s="123" t="s">
        <v>237</v>
      </c>
      <c r="G249" s="112">
        <f t="shared" ref="G249:O249" si="103">+G250</f>
        <v>0</v>
      </c>
      <c r="H249" s="112">
        <f t="shared" si="103"/>
        <v>0</v>
      </c>
      <c r="I249" s="112">
        <f t="shared" si="103"/>
        <v>0</v>
      </c>
      <c r="J249" s="112">
        <f t="shared" si="103"/>
        <v>0</v>
      </c>
      <c r="K249" s="112">
        <f t="shared" si="103"/>
        <v>0</v>
      </c>
      <c r="L249" s="112">
        <f t="shared" si="103"/>
        <v>0</v>
      </c>
      <c r="M249" s="112">
        <f t="shared" si="103"/>
        <v>0</v>
      </c>
      <c r="N249" s="112">
        <f t="shared" si="103"/>
        <v>0</v>
      </c>
      <c r="O249" s="134">
        <f t="shared" si="103"/>
        <v>0</v>
      </c>
    </row>
    <row r="250" spans="1:15" ht="12.75" x14ac:dyDescent="0.2">
      <c r="A250" s="124">
        <v>2</v>
      </c>
      <c r="B250" s="115">
        <v>3</v>
      </c>
      <c r="C250" s="115">
        <v>3</v>
      </c>
      <c r="D250" s="115">
        <v>5</v>
      </c>
      <c r="E250" s="115" t="s">
        <v>58</v>
      </c>
      <c r="F250" s="116" t="s">
        <v>237</v>
      </c>
      <c r="G250" s="112"/>
      <c r="H250" s="112"/>
      <c r="I250" s="112"/>
      <c r="J250" s="112"/>
      <c r="K250" s="112"/>
      <c r="L250" s="112"/>
      <c r="M250" s="112"/>
      <c r="N250" s="117">
        <f>SUBTOTAL(9,G250:M250)</f>
        <v>0</v>
      </c>
      <c r="O250" s="118">
        <f>IFERROR(N250/$N$18*100,"0.00")</f>
        <v>0</v>
      </c>
    </row>
    <row r="251" spans="1:15" ht="12.75" x14ac:dyDescent="0.2">
      <c r="A251" s="109">
        <v>2</v>
      </c>
      <c r="B251" s="110">
        <v>3</v>
      </c>
      <c r="C251" s="110">
        <v>3</v>
      </c>
      <c r="D251" s="110">
        <v>6</v>
      </c>
      <c r="E251" s="110"/>
      <c r="F251" s="123" t="s">
        <v>238</v>
      </c>
      <c r="G251" s="112">
        <f t="shared" ref="G251:O251" si="104">+G252</f>
        <v>0</v>
      </c>
      <c r="H251" s="112">
        <f t="shared" si="104"/>
        <v>0</v>
      </c>
      <c r="I251" s="112">
        <f t="shared" si="104"/>
        <v>0</v>
      </c>
      <c r="J251" s="112">
        <f t="shared" si="104"/>
        <v>0</v>
      </c>
      <c r="K251" s="112">
        <f t="shared" si="104"/>
        <v>0</v>
      </c>
      <c r="L251" s="112">
        <f t="shared" si="104"/>
        <v>0</v>
      </c>
      <c r="M251" s="112">
        <f t="shared" si="104"/>
        <v>0</v>
      </c>
      <c r="N251" s="112">
        <f t="shared" si="104"/>
        <v>0</v>
      </c>
      <c r="O251" s="134">
        <f t="shared" si="104"/>
        <v>0</v>
      </c>
    </row>
    <row r="252" spans="1:15" ht="12.75" x14ac:dyDescent="0.2">
      <c r="A252" s="124">
        <v>2</v>
      </c>
      <c r="B252" s="115">
        <v>3</v>
      </c>
      <c r="C252" s="115">
        <v>3</v>
      </c>
      <c r="D252" s="115">
        <v>6</v>
      </c>
      <c r="E252" s="115" t="s">
        <v>58</v>
      </c>
      <c r="F252" s="116" t="s">
        <v>238</v>
      </c>
      <c r="G252" s="117"/>
      <c r="H252" s="117"/>
      <c r="I252" s="117"/>
      <c r="J252" s="117"/>
      <c r="K252" s="117"/>
      <c r="L252" s="117"/>
      <c r="M252" s="117"/>
      <c r="N252" s="117">
        <f>SUBTOTAL(9,G252:M252)</f>
        <v>0</v>
      </c>
      <c r="O252" s="118">
        <f>IFERROR(N252/$N$18*100,"0.00")</f>
        <v>0</v>
      </c>
    </row>
    <row r="253" spans="1:15" ht="12.75" x14ac:dyDescent="0.2">
      <c r="A253" s="104">
        <v>2</v>
      </c>
      <c r="B253" s="105">
        <v>3</v>
      </c>
      <c r="C253" s="105">
        <v>4</v>
      </c>
      <c r="D253" s="105"/>
      <c r="E253" s="105"/>
      <c r="F253" s="106" t="s">
        <v>239</v>
      </c>
      <c r="G253" s="121">
        <f t="shared" ref="G253:N253" si="105">+G254+G256</f>
        <v>0</v>
      </c>
      <c r="H253" s="121">
        <f t="shared" si="105"/>
        <v>9475998.5</v>
      </c>
      <c r="I253" s="121">
        <f t="shared" si="105"/>
        <v>14213997.76</v>
      </c>
      <c r="J253" s="121">
        <f t="shared" si="105"/>
        <v>0</v>
      </c>
      <c r="K253" s="121">
        <f t="shared" si="105"/>
        <v>0</v>
      </c>
      <c r="L253" s="121">
        <f t="shared" si="105"/>
        <v>0</v>
      </c>
      <c r="M253" s="121">
        <f t="shared" si="105"/>
        <v>0</v>
      </c>
      <c r="N253" s="121">
        <f t="shared" si="105"/>
        <v>23689996.259999998</v>
      </c>
      <c r="O253" s="108">
        <v>5.2918358311079681</v>
      </c>
    </row>
    <row r="254" spans="1:15" ht="12.75" x14ac:dyDescent="0.2">
      <c r="A254" s="109">
        <v>2</v>
      </c>
      <c r="B254" s="110">
        <v>3</v>
      </c>
      <c r="C254" s="110">
        <v>4</v>
      </c>
      <c r="D254" s="110">
        <v>1</v>
      </c>
      <c r="E254" s="110"/>
      <c r="F254" s="123" t="s">
        <v>240</v>
      </c>
      <c r="G254" s="112">
        <f t="shared" ref="G254:O254" si="106">+G255</f>
        <v>0</v>
      </c>
      <c r="H254" s="112">
        <f t="shared" si="106"/>
        <v>9475998.5</v>
      </c>
      <c r="I254" s="112">
        <f t="shared" si="106"/>
        <v>14213997.76</v>
      </c>
      <c r="J254" s="112">
        <f t="shared" si="106"/>
        <v>0</v>
      </c>
      <c r="K254" s="112">
        <f t="shared" si="106"/>
        <v>0</v>
      </c>
      <c r="L254" s="112">
        <f t="shared" si="106"/>
        <v>0</v>
      </c>
      <c r="M254" s="112">
        <f t="shared" si="106"/>
        <v>0</v>
      </c>
      <c r="N254" s="112">
        <f t="shared" si="106"/>
        <v>23689996.259999998</v>
      </c>
      <c r="O254" s="134">
        <f t="shared" si="106"/>
        <v>5.2918358311079681</v>
      </c>
    </row>
    <row r="255" spans="1:15" ht="12.75" x14ac:dyDescent="0.2">
      <c r="A255" s="124">
        <v>2</v>
      </c>
      <c r="B255" s="115">
        <v>3</v>
      </c>
      <c r="C255" s="115">
        <v>4</v>
      </c>
      <c r="D255" s="115">
        <v>1</v>
      </c>
      <c r="E255" s="115" t="s">
        <v>58</v>
      </c>
      <c r="F255" s="116" t="s">
        <v>240</v>
      </c>
      <c r="G255" s="117"/>
      <c r="H255" s="117">
        <v>9475998.5</v>
      </c>
      <c r="I255" s="117">
        <v>14213997.76</v>
      </c>
      <c r="J255" s="117"/>
      <c r="K255" s="117"/>
      <c r="L255" s="117"/>
      <c r="M255" s="117"/>
      <c r="N255" s="117">
        <f>SUBTOTAL(9,G255:M255)</f>
        <v>23689996.259999998</v>
      </c>
      <c r="O255" s="118">
        <f>IFERROR(N255/$N$18*100,"0.00")</f>
        <v>5.2918358311079681</v>
      </c>
    </row>
    <row r="256" spans="1:15" ht="12.75" x14ac:dyDescent="0.2">
      <c r="A256" s="132">
        <v>2</v>
      </c>
      <c r="B256" s="110">
        <v>3</v>
      </c>
      <c r="C256" s="110">
        <v>4</v>
      </c>
      <c r="D256" s="110">
        <v>2</v>
      </c>
      <c r="E256" s="110"/>
      <c r="F256" s="123" t="s">
        <v>241</v>
      </c>
      <c r="G256" s="112">
        <f t="shared" ref="G256:O256" si="107">+G257</f>
        <v>0</v>
      </c>
      <c r="H256" s="112">
        <f t="shared" si="107"/>
        <v>0</v>
      </c>
      <c r="I256" s="112">
        <f t="shared" si="107"/>
        <v>0</v>
      </c>
      <c r="J256" s="112">
        <f t="shared" si="107"/>
        <v>0</v>
      </c>
      <c r="K256" s="112">
        <f t="shared" si="107"/>
        <v>0</v>
      </c>
      <c r="L256" s="112">
        <f t="shared" si="107"/>
        <v>0</v>
      </c>
      <c r="M256" s="112">
        <f t="shared" si="107"/>
        <v>0</v>
      </c>
      <c r="N256" s="112">
        <f t="shared" si="107"/>
        <v>0</v>
      </c>
      <c r="O256" s="134">
        <f t="shared" si="107"/>
        <v>0</v>
      </c>
    </row>
    <row r="257" spans="1:15" ht="12.75" x14ac:dyDescent="0.2">
      <c r="A257" s="140">
        <v>2</v>
      </c>
      <c r="B257" s="141">
        <v>3</v>
      </c>
      <c r="C257" s="141">
        <v>4</v>
      </c>
      <c r="D257" s="141">
        <v>2</v>
      </c>
      <c r="E257" s="115" t="s">
        <v>58</v>
      </c>
      <c r="F257" s="116" t="s">
        <v>241</v>
      </c>
      <c r="G257" s="112"/>
      <c r="H257" s="112"/>
      <c r="I257" s="112"/>
      <c r="J257" s="112"/>
      <c r="K257" s="112"/>
      <c r="L257" s="112"/>
      <c r="M257" s="112"/>
      <c r="N257" s="117">
        <f>SUBTOTAL(9,G257:M257)</f>
        <v>0</v>
      </c>
      <c r="O257" s="118">
        <f>IFERROR(N257/$N$18*100,"0.00")</f>
        <v>0</v>
      </c>
    </row>
    <row r="258" spans="1:15" ht="12.75" x14ac:dyDescent="0.2">
      <c r="A258" s="104">
        <v>2</v>
      </c>
      <c r="B258" s="105">
        <v>3</v>
      </c>
      <c r="C258" s="105">
        <v>5</v>
      </c>
      <c r="D258" s="105"/>
      <c r="E258" s="105"/>
      <c r="F258" s="106" t="s">
        <v>242</v>
      </c>
      <c r="G258" s="121">
        <f t="shared" ref="G258:N258" si="108">+G259+G261+G263+G265+G267</f>
        <v>31624.98</v>
      </c>
      <c r="H258" s="121">
        <f t="shared" si="108"/>
        <v>395312.26</v>
      </c>
      <c r="I258" s="121">
        <f t="shared" si="108"/>
        <v>474374.71</v>
      </c>
      <c r="J258" s="121">
        <f t="shared" si="108"/>
        <v>58124.9</v>
      </c>
      <c r="K258" s="121">
        <f t="shared" si="108"/>
        <v>237187.36</v>
      </c>
      <c r="L258" s="121">
        <f t="shared" si="108"/>
        <v>47437.47</v>
      </c>
      <c r="M258" s="121">
        <f t="shared" si="108"/>
        <v>556387.36</v>
      </c>
      <c r="N258" s="121">
        <f t="shared" si="108"/>
        <v>1800449.04</v>
      </c>
      <c r="O258" s="108">
        <v>0.40218160599895109</v>
      </c>
    </row>
    <row r="259" spans="1:15" ht="12.75" x14ac:dyDescent="0.2">
      <c r="A259" s="109">
        <v>2</v>
      </c>
      <c r="B259" s="110">
        <v>3</v>
      </c>
      <c r="C259" s="110">
        <v>5</v>
      </c>
      <c r="D259" s="110">
        <v>1</v>
      </c>
      <c r="E259" s="110"/>
      <c r="F259" s="123" t="s">
        <v>243</v>
      </c>
      <c r="G259" s="112">
        <f t="shared" ref="G259:O259" si="109">+G260</f>
        <v>0</v>
      </c>
      <c r="H259" s="112">
        <f t="shared" si="109"/>
        <v>0</v>
      </c>
      <c r="I259" s="112">
        <f t="shared" si="109"/>
        <v>0</v>
      </c>
      <c r="J259" s="112">
        <f t="shared" si="109"/>
        <v>0</v>
      </c>
      <c r="K259" s="112">
        <f t="shared" si="109"/>
        <v>0</v>
      </c>
      <c r="L259" s="112">
        <f t="shared" si="109"/>
        <v>0</v>
      </c>
      <c r="M259" s="112">
        <f t="shared" si="109"/>
        <v>0</v>
      </c>
      <c r="N259" s="112">
        <f t="shared" si="109"/>
        <v>0</v>
      </c>
      <c r="O259" s="134">
        <f t="shared" si="109"/>
        <v>0</v>
      </c>
    </row>
    <row r="260" spans="1:15" ht="12.75" x14ac:dyDescent="0.2">
      <c r="A260" s="124">
        <v>2</v>
      </c>
      <c r="B260" s="115">
        <v>3</v>
      </c>
      <c r="C260" s="115">
        <v>5</v>
      </c>
      <c r="D260" s="115">
        <v>1</v>
      </c>
      <c r="E260" s="115" t="s">
        <v>58</v>
      </c>
      <c r="F260" s="116" t="s">
        <v>243</v>
      </c>
      <c r="G260" s="112"/>
      <c r="H260" s="112"/>
      <c r="I260" s="112"/>
      <c r="J260" s="112"/>
      <c r="K260" s="112"/>
      <c r="L260" s="112"/>
      <c r="M260" s="112"/>
      <c r="N260" s="117">
        <f>SUBTOTAL(9,G260:M260)</f>
        <v>0</v>
      </c>
      <c r="O260" s="118">
        <f>IFERROR(N260/$N$18*100,"0.00")</f>
        <v>0</v>
      </c>
    </row>
    <row r="261" spans="1:15" ht="12.75" x14ac:dyDescent="0.2">
      <c r="A261" s="109">
        <v>2</v>
      </c>
      <c r="B261" s="110">
        <v>3</v>
      </c>
      <c r="C261" s="110">
        <v>5</v>
      </c>
      <c r="D261" s="110">
        <v>2</v>
      </c>
      <c r="E261" s="110"/>
      <c r="F261" s="123" t="s">
        <v>244</v>
      </c>
      <c r="G261" s="112">
        <f t="shared" ref="G261:O261" si="110">+G262</f>
        <v>0</v>
      </c>
      <c r="H261" s="112">
        <f t="shared" si="110"/>
        <v>0</v>
      </c>
      <c r="I261" s="112">
        <f t="shared" si="110"/>
        <v>0</v>
      </c>
      <c r="J261" s="112">
        <f t="shared" si="110"/>
        <v>0</v>
      </c>
      <c r="K261" s="112">
        <f t="shared" si="110"/>
        <v>0</v>
      </c>
      <c r="L261" s="112">
        <f t="shared" si="110"/>
        <v>0</v>
      </c>
      <c r="M261" s="112">
        <f t="shared" si="110"/>
        <v>0</v>
      </c>
      <c r="N261" s="112">
        <f t="shared" si="110"/>
        <v>0</v>
      </c>
      <c r="O261" s="134">
        <f t="shared" si="110"/>
        <v>0</v>
      </c>
    </row>
    <row r="262" spans="1:15" ht="12.75" x14ac:dyDescent="0.2">
      <c r="A262" s="124">
        <v>2</v>
      </c>
      <c r="B262" s="115">
        <v>3</v>
      </c>
      <c r="C262" s="115">
        <v>5</v>
      </c>
      <c r="D262" s="115">
        <v>2</v>
      </c>
      <c r="E262" s="115" t="s">
        <v>58</v>
      </c>
      <c r="F262" s="116" t="s">
        <v>244</v>
      </c>
      <c r="G262" s="112"/>
      <c r="H262" s="112"/>
      <c r="I262" s="112"/>
      <c r="J262" s="112"/>
      <c r="K262" s="112"/>
      <c r="L262" s="112"/>
      <c r="M262" s="112"/>
      <c r="N262" s="117">
        <f>SUBTOTAL(9,G262:M262)</f>
        <v>0</v>
      </c>
      <c r="O262" s="118">
        <f>IFERROR(N262/$N$18*100,"0.00")</f>
        <v>0</v>
      </c>
    </row>
    <row r="263" spans="1:15" ht="12.75" x14ac:dyDescent="0.2">
      <c r="A263" s="109">
        <v>2</v>
      </c>
      <c r="B263" s="110">
        <v>3</v>
      </c>
      <c r="C263" s="110">
        <v>5</v>
      </c>
      <c r="D263" s="110">
        <v>3</v>
      </c>
      <c r="E263" s="110"/>
      <c r="F263" s="123" t="s">
        <v>245</v>
      </c>
      <c r="G263" s="112">
        <f t="shared" ref="G263:O263" si="111">+G264</f>
        <v>0</v>
      </c>
      <c r="H263" s="112">
        <f t="shared" si="111"/>
        <v>0</v>
      </c>
      <c r="I263" s="112">
        <f t="shared" si="111"/>
        <v>0</v>
      </c>
      <c r="J263" s="112">
        <f t="shared" si="111"/>
        <v>0</v>
      </c>
      <c r="K263" s="112">
        <f t="shared" si="111"/>
        <v>0</v>
      </c>
      <c r="L263" s="112">
        <f t="shared" si="111"/>
        <v>0</v>
      </c>
      <c r="M263" s="112">
        <f t="shared" si="111"/>
        <v>219200</v>
      </c>
      <c r="N263" s="112">
        <f t="shared" si="111"/>
        <v>219200</v>
      </c>
      <c r="O263" s="134">
        <f t="shared" si="111"/>
        <v>4.8964567214282322E-2</v>
      </c>
    </row>
    <row r="264" spans="1:15" ht="12.75" x14ac:dyDescent="0.2">
      <c r="A264" s="124">
        <v>2</v>
      </c>
      <c r="B264" s="115">
        <v>3</v>
      </c>
      <c r="C264" s="115">
        <v>5</v>
      </c>
      <c r="D264" s="115">
        <v>3</v>
      </c>
      <c r="E264" s="115" t="s">
        <v>58</v>
      </c>
      <c r="F264" s="116" t="s">
        <v>245</v>
      </c>
      <c r="G264" s="117"/>
      <c r="H264" s="117"/>
      <c r="I264" s="117"/>
      <c r="J264" s="117"/>
      <c r="K264" s="117"/>
      <c r="L264" s="117"/>
      <c r="M264" s="117">
        <v>219200</v>
      </c>
      <c r="N264" s="117">
        <f>SUBTOTAL(9,G264:M264)</f>
        <v>219200</v>
      </c>
      <c r="O264" s="118">
        <f>IFERROR(N264/$N$18*100,"0.00")</f>
        <v>4.8964567214282322E-2</v>
      </c>
    </row>
    <row r="265" spans="1:15" ht="12.75" x14ac:dyDescent="0.2">
      <c r="A265" s="109">
        <v>2</v>
      </c>
      <c r="B265" s="110">
        <v>3</v>
      </c>
      <c r="C265" s="110">
        <v>5</v>
      </c>
      <c r="D265" s="110">
        <v>4</v>
      </c>
      <c r="E265" s="110"/>
      <c r="F265" s="123" t="s">
        <v>246</v>
      </c>
      <c r="G265" s="112">
        <f t="shared" ref="G265:O265" si="112">+G266</f>
        <v>0</v>
      </c>
      <c r="H265" s="112">
        <f t="shared" si="112"/>
        <v>0</v>
      </c>
      <c r="I265" s="112">
        <f t="shared" si="112"/>
        <v>0</v>
      </c>
      <c r="J265" s="112">
        <f t="shared" si="112"/>
        <v>0</v>
      </c>
      <c r="K265" s="112">
        <f t="shared" si="112"/>
        <v>0</v>
      </c>
      <c r="L265" s="112">
        <f t="shared" si="112"/>
        <v>0</v>
      </c>
      <c r="M265" s="112">
        <f t="shared" si="112"/>
        <v>0</v>
      </c>
      <c r="N265" s="112">
        <f t="shared" si="112"/>
        <v>0</v>
      </c>
      <c r="O265" s="134">
        <f t="shared" si="112"/>
        <v>0</v>
      </c>
    </row>
    <row r="266" spans="1:15" ht="12.75" x14ac:dyDescent="0.2">
      <c r="A266" s="124">
        <v>2</v>
      </c>
      <c r="B266" s="115">
        <v>3</v>
      </c>
      <c r="C266" s="115">
        <v>5</v>
      </c>
      <c r="D266" s="115">
        <v>4</v>
      </c>
      <c r="E266" s="115" t="s">
        <v>58</v>
      </c>
      <c r="F266" s="116" t="s">
        <v>246</v>
      </c>
      <c r="G266" s="112"/>
      <c r="H266" s="112"/>
      <c r="I266" s="112"/>
      <c r="J266" s="112"/>
      <c r="K266" s="112"/>
      <c r="L266" s="112"/>
      <c r="M266" s="112"/>
      <c r="N266" s="117">
        <f>SUBTOTAL(9,G266:M266)</f>
        <v>0</v>
      </c>
      <c r="O266" s="118">
        <f>IFERROR(N266/$N$18*100,"0.00")</f>
        <v>0</v>
      </c>
    </row>
    <row r="267" spans="1:15" ht="12.75" x14ac:dyDescent="0.2">
      <c r="A267" s="109">
        <v>2</v>
      </c>
      <c r="B267" s="110">
        <v>3</v>
      </c>
      <c r="C267" s="110">
        <v>5</v>
      </c>
      <c r="D267" s="110">
        <v>5</v>
      </c>
      <c r="E267" s="110"/>
      <c r="F267" s="123" t="s">
        <v>247</v>
      </c>
      <c r="G267" s="112">
        <f t="shared" ref="G267:O267" si="113">+G268</f>
        <v>31624.98</v>
      </c>
      <c r="H267" s="112">
        <f t="shared" si="113"/>
        <v>395312.26</v>
      </c>
      <c r="I267" s="112">
        <f t="shared" si="113"/>
        <v>474374.71</v>
      </c>
      <c r="J267" s="112">
        <f t="shared" si="113"/>
        <v>58124.9</v>
      </c>
      <c r="K267" s="112">
        <f t="shared" si="113"/>
        <v>237187.36</v>
      </c>
      <c r="L267" s="112">
        <f t="shared" si="113"/>
        <v>47437.47</v>
      </c>
      <c r="M267" s="112">
        <f t="shared" si="113"/>
        <v>337187.36</v>
      </c>
      <c r="N267" s="112">
        <f t="shared" si="113"/>
        <v>1581249.04</v>
      </c>
      <c r="O267" s="134">
        <f t="shared" si="113"/>
        <v>0.35321703878466876</v>
      </c>
    </row>
    <row r="268" spans="1:15" ht="12.75" x14ac:dyDescent="0.2">
      <c r="A268" s="124">
        <v>2</v>
      </c>
      <c r="B268" s="115">
        <v>3</v>
      </c>
      <c r="C268" s="115">
        <v>5</v>
      </c>
      <c r="D268" s="115">
        <v>5</v>
      </c>
      <c r="E268" s="115" t="s">
        <v>58</v>
      </c>
      <c r="F268" s="116" t="s">
        <v>248</v>
      </c>
      <c r="G268" s="117">
        <v>31624.98</v>
      </c>
      <c r="H268" s="117">
        <v>395312.26</v>
      </c>
      <c r="I268" s="117">
        <v>474374.71</v>
      </c>
      <c r="J268" s="117">
        <v>58124.9</v>
      </c>
      <c r="K268" s="117">
        <v>237187.36</v>
      </c>
      <c r="L268" s="117">
        <v>47437.47</v>
      </c>
      <c r="M268" s="117">
        <v>337187.36</v>
      </c>
      <c r="N268" s="117">
        <f>SUBTOTAL(9,G268:M268)</f>
        <v>1581249.04</v>
      </c>
      <c r="O268" s="118">
        <f>IFERROR(N268/$N$18*100,"0.00")</f>
        <v>0.35321703878466876</v>
      </c>
    </row>
    <row r="269" spans="1:15" ht="12.75" x14ac:dyDescent="0.2">
      <c r="A269" s="104">
        <v>2</v>
      </c>
      <c r="B269" s="105">
        <v>3</v>
      </c>
      <c r="C269" s="105">
        <v>6</v>
      </c>
      <c r="D269" s="105"/>
      <c r="E269" s="105"/>
      <c r="F269" s="106" t="s">
        <v>249</v>
      </c>
      <c r="G269" s="121">
        <f t="shared" ref="G269:N269" si="114">+G270+G276+G280+G287+G295</f>
        <v>0</v>
      </c>
      <c r="H269" s="121">
        <f t="shared" si="114"/>
        <v>0</v>
      </c>
      <c r="I269" s="121">
        <f t="shared" si="114"/>
        <v>0</v>
      </c>
      <c r="J269" s="121">
        <f t="shared" si="114"/>
        <v>0</v>
      </c>
      <c r="K269" s="121">
        <f t="shared" si="114"/>
        <v>0</v>
      </c>
      <c r="L269" s="121">
        <f t="shared" si="114"/>
        <v>0</v>
      </c>
      <c r="M269" s="121">
        <f t="shared" si="114"/>
        <v>570380.93999999994</v>
      </c>
      <c r="N269" s="121">
        <f t="shared" si="114"/>
        <v>570380.93999999994</v>
      </c>
      <c r="O269" s="107">
        <v>0.12741083884295407</v>
      </c>
    </row>
    <row r="270" spans="1:15" ht="12.75" x14ac:dyDescent="0.2">
      <c r="A270" s="109">
        <v>2</v>
      </c>
      <c r="B270" s="110">
        <v>3</v>
      </c>
      <c r="C270" s="110">
        <v>6</v>
      </c>
      <c r="D270" s="110">
        <v>1</v>
      </c>
      <c r="E270" s="110"/>
      <c r="F270" s="123" t="s">
        <v>250</v>
      </c>
      <c r="G270" s="112">
        <f t="shared" ref="G270:N270" si="115">+G271+G272+G273+G274</f>
        <v>0</v>
      </c>
      <c r="H270" s="112">
        <f t="shared" si="115"/>
        <v>0</v>
      </c>
      <c r="I270" s="112">
        <f t="shared" si="115"/>
        <v>0</v>
      </c>
      <c r="J270" s="112">
        <f t="shared" si="115"/>
        <v>0</v>
      </c>
      <c r="K270" s="112">
        <f t="shared" si="115"/>
        <v>0</v>
      </c>
      <c r="L270" s="112">
        <f t="shared" si="115"/>
        <v>0</v>
      </c>
      <c r="M270" s="112">
        <f t="shared" si="115"/>
        <v>30436.080000000002</v>
      </c>
      <c r="N270" s="112">
        <f t="shared" si="115"/>
        <v>30436.080000000002</v>
      </c>
      <c r="O270" s="134">
        <f>+O271+O272+O273+O274</f>
        <v>6.7987658982631115E-3</v>
      </c>
    </row>
    <row r="271" spans="1:15" ht="12.75" x14ac:dyDescent="0.2">
      <c r="A271" s="124">
        <v>2</v>
      </c>
      <c r="B271" s="115">
        <v>3</v>
      </c>
      <c r="C271" s="115">
        <v>6</v>
      </c>
      <c r="D271" s="115">
        <v>1</v>
      </c>
      <c r="E271" s="115" t="s">
        <v>58</v>
      </c>
      <c r="F271" s="116" t="s">
        <v>251</v>
      </c>
      <c r="G271" s="117"/>
      <c r="H271" s="117"/>
      <c r="I271" s="117"/>
      <c r="J271" s="117"/>
      <c r="K271" s="117"/>
      <c r="L271" s="117"/>
      <c r="M271" s="117">
        <v>30436.080000000002</v>
      </c>
      <c r="N271" s="117">
        <f>SUBTOTAL(9,G271:M271)</f>
        <v>30436.080000000002</v>
      </c>
      <c r="O271" s="118">
        <f>IFERROR(N271/$N$18*100,"0.00")</f>
        <v>6.7987658982631115E-3</v>
      </c>
    </row>
    <row r="272" spans="1:15" ht="12.75" x14ac:dyDescent="0.2">
      <c r="A272" s="124">
        <v>2</v>
      </c>
      <c r="B272" s="115">
        <v>3</v>
      </c>
      <c r="C272" s="115">
        <v>6</v>
      </c>
      <c r="D272" s="115">
        <v>1</v>
      </c>
      <c r="E272" s="115" t="s">
        <v>60</v>
      </c>
      <c r="F272" s="116" t="s">
        <v>252</v>
      </c>
      <c r="G272" s="117"/>
      <c r="H272" s="117"/>
      <c r="I272" s="117"/>
      <c r="J272" s="117"/>
      <c r="K272" s="117"/>
      <c r="L272" s="117"/>
      <c r="M272" s="117"/>
      <c r="N272" s="117">
        <f>SUBTOTAL(9,G272:M272)</f>
        <v>0</v>
      </c>
      <c r="O272" s="118">
        <f>IFERROR(N272/$N$18*100,"0.00")</f>
        <v>0</v>
      </c>
    </row>
    <row r="273" spans="1:15" ht="12.75" x14ac:dyDescent="0.2">
      <c r="A273" s="124">
        <v>2</v>
      </c>
      <c r="B273" s="115">
        <v>3</v>
      </c>
      <c r="C273" s="115">
        <v>6</v>
      </c>
      <c r="D273" s="115">
        <v>1</v>
      </c>
      <c r="E273" s="115" t="s">
        <v>62</v>
      </c>
      <c r="F273" s="116" t="s">
        <v>253</v>
      </c>
      <c r="G273" s="117"/>
      <c r="H273" s="117"/>
      <c r="I273" s="117"/>
      <c r="J273" s="117"/>
      <c r="K273" s="117"/>
      <c r="L273" s="117"/>
      <c r="M273" s="117"/>
      <c r="N273" s="117">
        <f>SUBTOTAL(9,G273:M273)</f>
        <v>0</v>
      </c>
      <c r="O273" s="118">
        <f>IFERROR(N273/$N$18*100,"0.00")</f>
        <v>0</v>
      </c>
    </row>
    <row r="274" spans="1:15" ht="12.75" x14ac:dyDescent="0.2">
      <c r="A274" s="124">
        <v>2</v>
      </c>
      <c r="B274" s="115">
        <v>3</v>
      </c>
      <c r="C274" s="115">
        <v>6</v>
      </c>
      <c r="D274" s="115">
        <v>1</v>
      </c>
      <c r="E274" s="115" t="s">
        <v>64</v>
      </c>
      <c r="F274" s="116" t="s">
        <v>254</v>
      </c>
      <c r="G274" s="117"/>
      <c r="H274" s="117"/>
      <c r="I274" s="117"/>
      <c r="J274" s="117"/>
      <c r="K274" s="117"/>
      <c r="L274" s="117"/>
      <c r="M274" s="117"/>
      <c r="N274" s="117">
        <f>SUBTOTAL(9,G274:M274)</f>
        <v>0</v>
      </c>
      <c r="O274" s="118">
        <f>IFERROR(N274/$N$18*100,"0.00")</f>
        <v>0</v>
      </c>
    </row>
    <row r="275" spans="1:15" ht="12.75" x14ac:dyDescent="0.2">
      <c r="A275" s="135">
        <v>2</v>
      </c>
      <c r="B275" s="115">
        <v>3</v>
      </c>
      <c r="C275" s="115">
        <v>6</v>
      </c>
      <c r="D275" s="115">
        <v>1</v>
      </c>
      <c r="E275" s="115" t="s">
        <v>66</v>
      </c>
      <c r="F275" s="116" t="s">
        <v>255</v>
      </c>
      <c r="G275" s="112"/>
      <c r="H275" s="112"/>
      <c r="I275" s="112"/>
      <c r="J275" s="112"/>
      <c r="K275" s="112"/>
      <c r="L275" s="112"/>
      <c r="M275" s="112"/>
      <c r="N275" s="117">
        <f>SUBTOTAL(9,G275:M275)</f>
        <v>0</v>
      </c>
      <c r="O275" s="118">
        <f>IFERROR(N275/$N$18*100,"0.00")</f>
        <v>0</v>
      </c>
    </row>
    <row r="276" spans="1:15" ht="12.75" x14ac:dyDescent="0.2">
      <c r="A276" s="109">
        <v>2</v>
      </c>
      <c r="B276" s="110">
        <v>3</v>
      </c>
      <c r="C276" s="110">
        <v>6</v>
      </c>
      <c r="D276" s="110">
        <v>2</v>
      </c>
      <c r="E276" s="110"/>
      <c r="F276" s="123" t="s">
        <v>256</v>
      </c>
      <c r="G276" s="112">
        <f t="shared" ref="G276:N276" si="116">+G277+G278+G279</f>
        <v>0</v>
      </c>
      <c r="H276" s="112">
        <f t="shared" si="116"/>
        <v>0</v>
      </c>
      <c r="I276" s="112">
        <f t="shared" si="116"/>
        <v>0</v>
      </c>
      <c r="J276" s="112">
        <f t="shared" si="116"/>
        <v>0</v>
      </c>
      <c r="K276" s="112">
        <f t="shared" si="116"/>
        <v>0</v>
      </c>
      <c r="L276" s="112">
        <f t="shared" si="116"/>
        <v>0</v>
      </c>
      <c r="M276" s="112">
        <f t="shared" si="116"/>
        <v>0</v>
      </c>
      <c r="N276" s="112">
        <f t="shared" si="116"/>
        <v>0</v>
      </c>
      <c r="O276" s="134">
        <f>+O277+O278+O279</f>
        <v>0</v>
      </c>
    </row>
    <row r="277" spans="1:15" ht="12.75" x14ac:dyDescent="0.2">
      <c r="A277" s="124">
        <v>2</v>
      </c>
      <c r="B277" s="115">
        <v>3</v>
      </c>
      <c r="C277" s="115">
        <v>6</v>
      </c>
      <c r="D277" s="115">
        <v>2</v>
      </c>
      <c r="E277" s="115" t="s">
        <v>58</v>
      </c>
      <c r="F277" s="116" t="s">
        <v>257</v>
      </c>
      <c r="G277" s="117"/>
      <c r="H277" s="117"/>
      <c r="I277" s="117"/>
      <c r="J277" s="117"/>
      <c r="K277" s="117"/>
      <c r="L277" s="117"/>
      <c r="M277" s="117"/>
      <c r="N277" s="117">
        <f>SUBTOTAL(9,G277:M277)</f>
        <v>0</v>
      </c>
      <c r="O277" s="118">
        <f>IFERROR(N277/$N$18*100,"0.00")</f>
        <v>0</v>
      </c>
    </row>
    <row r="278" spans="1:15" ht="12.75" x14ac:dyDescent="0.2">
      <c r="A278" s="124">
        <v>2</v>
      </c>
      <c r="B278" s="115">
        <v>3</v>
      </c>
      <c r="C278" s="115">
        <v>6</v>
      </c>
      <c r="D278" s="115">
        <v>2</v>
      </c>
      <c r="E278" s="115" t="s">
        <v>60</v>
      </c>
      <c r="F278" s="116" t="s">
        <v>258</v>
      </c>
      <c r="G278" s="117"/>
      <c r="H278" s="117"/>
      <c r="I278" s="117"/>
      <c r="J278" s="117"/>
      <c r="K278" s="117"/>
      <c r="L278" s="117"/>
      <c r="M278" s="117"/>
      <c r="N278" s="117">
        <f>SUBTOTAL(9,G278:M278)</f>
        <v>0</v>
      </c>
      <c r="O278" s="118">
        <f>IFERROR(N278/$N$18*100,"0.00")</f>
        <v>0</v>
      </c>
    </row>
    <row r="279" spans="1:15" ht="12.75" x14ac:dyDescent="0.2">
      <c r="A279" s="124">
        <v>2</v>
      </c>
      <c r="B279" s="115">
        <v>3</v>
      </c>
      <c r="C279" s="115">
        <v>6</v>
      </c>
      <c r="D279" s="115">
        <v>2</v>
      </c>
      <c r="E279" s="115" t="s">
        <v>62</v>
      </c>
      <c r="F279" s="116" t="s">
        <v>259</v>
      </c>
      <c r="G279" s="112"/>
      <c r="H279" s="112"/>
      <c r="I279" s="112"/>
      <c r="J279" s="112"/>
      <c r="K279" s="112"/>
      <c r="L279" s="112"/>
      <c r="M279" s="112"/>
      <c r="N279" s="117">
        <f>SUBTOTAL(9,G279:M279)</f>
        <v>0</v>
      </c>
      <c r="O279" s="118">
        <f>IFERROR(N279/$N$18*100,"0.00")</f>
        <v>0</v>
      </c>
    </row>
    <row r="280" spans="1:15" ht="12.75" x14ac:dyDescent="0.2">
      <c r="A280" s="109">
        <v>2</v>
      </c>
      <c r="B280" s="110">
        <v>3</v>
      </c>
      <c r="C280" s="110">
        <v>6</v>
      </c>
      <c r="D280" s="110">
        <v>3</v>
      </c>
      <c r="E280" s="110"/>
      <c r="F280" s="123" t="s">
        <v>260</v>
      </c>
      <c r="G280" s="112">
        <f t="shared" ref="G280:N280" si="117">+G281+G282+G283+G284+G285+G286</f>
        <v>0</v>
      </c>
      <c r="H280" s="112">
        <f t="shared" si="117"/>
        <v>0</v>
      </c>
      <c r="I280" s="112">
        <f t="shared" si="117"/>
        <v>0</v>
      </c>
      <c r="J280" s="112">
        <f t="shared" si="117"/>
        <v>0</v>
      </c>
      <c r="K280" s="112">
        <f t="shared" si="117"/>
        <v>0</v>
      </c>
      <c r="L280" s="112">
        <f t="shared" si="117"/>
        <v>0</v>
      </c>
      <c r="M280" s="112">
        <f t="shared" si="117"/>
        <v>539944.86</v>
      </c>
      <c r="N280" s="112">
        <f t="shared" si="117"/>
        <v>539944.86</v>
      </c>
      <c r="O280" s="134">
        <f>+O281+O282+O283+O284+O285+O286</f>
        <v>0.12061207294469095</v>
      </c>
    </row>
    <row r="281" spans="1:15" ht="12.75" x14ac:dyDescent="0.2">
      <c r="A281" s="124">
        <v>2</v>
      </c>
      <c r="B281" s="115">
        <v>3</v>
      </c>
      <c r="C281" s="115">
        <v>6</v>
      </c>
      <c r="D281" s="115">
        <v>3</v>
      </c>
      <c r="E281" s="115" t="s">
        <v>58</v>
      </c>
      <c r="F281" s="116" t="s">
        <v>261</v>
      </c>
      <c r="G281" s="117"/>
      <c r="H281" s="117"/>
      <c r="I281" s="117"/>
      <c r="J281" s="117"/>
      <c r="K281" s="117"/>
      <c r="L281" s="117"/>
      <c r="M281" s="117"/>
      <c r="N281" s="117">
        <f t="shared" ref="N281:N286" si="118">SUBTOTAL(9,G281:M281)</f>
        <v>0</v>
      </c>
      <c r="O281" s="118">
        <f t="shared" ref="O281:O286" si="119">IFERROR(N281/$N$18*100,"0.00")</f>
        <v>0</v>
      </c>
    </row>
    <row r="282" spans="1:15" ht="12.75" x14ac:dyDescent="0.2">
      <c r="A282" s="124">
        <v>2</v>
      </c>
      <c r="B282" s="115">
        <v>3</v>
      </c>
      <c r="C282" s="115">
        <v>6</v>
      </c>
      <c r="D282" s="115">
        <v>3</v>
      </c>
      <c r="E282" s="115" t="s">
        <v>60</v>
      </c>
      <c r="F282" s="116" t="s">
        <v>262</v>
      </c>
      <c r="G282" s="117"/>
      <c r="H282" s="117"/>
      <c r="I282" s="117"/>
      <c r="J282" s="117"/>
      <c r="K282" s="117"/>
      <c r="L282" s="117"/>
      <c r="M282" s="117"/>
      <c r="N282" s="117">
        <f t="shared" si="118"/>
        <v>0</v>
      </c>
      <c r="O282" s="118">
        <f t="shared" si="119"/>
        <v>0</v>
      </c>
    </row>
    <row r="283" spans="1:15" ht="12.75" x14ac:dyDescent="0.2">
      <c r="A283" s="124">
        <v>2</v>
      </c>
      <c r="B283" s="115">
        <v>3</v>
      </c>
      <c r="C283" s="115">
        <v>6</v>
      </c>
      <c r="D283" s="115">
        <v>3</v>
      </c>
      <c r="E283" s="115" t="s">
        <v>62</v>
      </c>
      <c r="F283" s="116" t="s">
        <v>263</v>
      </c>
      <c r="G283" s="117"/>
      <c r="H283" s="117"/>
      <c r="I283" s="117"/>
      <c r="J283" s="117"/>
      <c r="K283" s="117"/>
      <c r="L283" s="117"/>
      <c r="M283" s="117"/>
      <c r="N283" s="117">
        <f t="shared" si="118"/>
        <v>0</v>
      </c>
      <c r="O283" s="118">
        <f t="shared" si="119"/>
        <v>0</v>
      </c>
    </row>
    <row r="284" spans="1:15" ht="12.75" x14ac:dyDescent="0.2">
      <c r="A284" s="124">
        <v>2</v>
      </c>
      <c r="B284" s="115">
        <v>3</v>
      </c>
      <c r="C284" s="115">
        <v>6</v>
      </c>
      <c r="D284" s="115">
        <v>3</v>
      </c>
      <c r="E284" s="115" t="s">
        <v>64</v>
      </c>
      <c r="F284" s="138" t="s">
        <v>264</v>
      </c>
      <c r="G284" s="117"/>
      <c r="H284" s="117"/>
      <c r="I284" s="117"/>
      <c r="J284" s="117"/>
      <c r="K284" s="117"/>
      <c r="L284" s="117"/>
      <c r="M284" s="117">
        <v>438479.19</v>
      </c>
      <c r="N284" s="117">
        <f t="shared" si="118"/>
        <v>438479.19</v>
      </c>
      <c r="O284" s="118">
        <f t="shared" si="119"/>
        <v>9.7946823771984798E-2</v>
      </c>
    </row>
    <row r="285" spans="1:15" ht="12.75" x14ac:dyDescent="0.2">
      <c r="A285" s="124">
        <v>2</v>
      </c>
      <c r="B285" s="115">
        <v>3</v>
      </c>
      <c r="C285" s="115">
        <v>6</v>
      </c>
      <c r="D285" s="115">
        <v>3</v>
      </c>
      <c r="E285" s="115" t="s">
        <v>66</v>
      </c>
      <c r="F285" s="116" t="s">
        <v>265</v>
      </c>
      <c r="G285" s="117"/>
      <c r="H285" s="117"/>
      <c r="I285" s="117"/>
      <c r="J285" s="117"/>
      <c r="K285" s="117"/>
      <c r="L285" s="117"/>
      <c r="M285" s="117"/>
      <c r="N285" s="117">
        <f t="shared" si="118"/>
        <v>0</v>
      </c>
      <c r="O285" s="118">
        <f t="shared" si="119"/>
        <v>0</v>
      </c>
    </row>
    <row r="286" spans="1:15" ht="12.75" x14ac:dyDescent="0.2">
      <c r="A286" s="124">
        <v>2</v>
      </c>
      <c r="B286" s="115">
        <v>3</v>
      </c>
      <c r="C286" s="115">
        <v>6</v>
      </c>
      <c r="D286" s="115">
        <v>3</v>
      </c>
      <c r="E286" s="115" t="s">
        <v>68</v>
      </c>
      <c r="F286" s="116" t="s">
        <v>266</v>
      </c>
      <c r="G286" s="112"/>
      <c r="H286" s="112"/>
      <c r="I286" s="112"/>
      <c r="J286" s="112"/>
      <c r="K286" s="112"/>
      <c r="L286" s="112"/>
      <c r="M286" s="112">
        <v>101465.67</v>
      </c>
      <c r="N286" s="117">
        <f t="shared" si="118"/>
        <v>101465.67</v>
      </c>
      <c r="O286" s="118">
        <f t="shared" si="119"/>
        <v>2.2665249172706153E-2</v>
      </c>
    </row>
    <row r="287" spans="1:15" ht="12.75" x14ac:dyDescent="0.2">
      <c r="A287" s="109">
        <v>2</v>
      </c>
      <c r="B287" s="110">
        <v>3</v>
      </c>
      <c r="C287" s="110">
        <v>6</v>
      </c>
      <c r="D287" s="110">
        <v>4</v>
      </c>
      <c r="E287" s="110"/>
      <c r="F287" s="123" t="s">
        <v>267</v>
      </c>
      <c r="G287" s="112">
        <f t="shared" ref="G287:N287" si="120">+G288+G289+G290+G291+G292+G293+G294</f>
        <v>0</v>
      </c>
      <c r="H287" s="112">
        <f t="shared" si="120"/>
        <v>0</v>
      </c>
      <c r="I287" s="112">
        <f t="shared" si="120"/>
        <v>0</v>
      </c>
      <c r="J287" s="112">
        <f t="shared" si="120"/>
        <v>0</v>
      </c>
      <c r="K287" s="112">
        <f t="shared" si="120"/>
        <v>0</v>
      </c>
      <c r="L287" s="112">
        <f t="shared" si="120"/>
        <v>0</v>
      </c>
      <c r="M287" s="112">
        <f t="shared" si="120"/>
        <v>0</v>
      </c>
      <c r="N287" s="112">
        <f t="shared" si="120"/>
        <v>0</v>
      </c>
      <c r="O287" s="134">
        <f>+O288+O289+O290+O291+O292+O293+O294</f>
        <v>0</v>
      </c>
    </row>
    <row r="288" spans="1:15" ht="12.75" x14ac:dyDescent="0.2">
      <c r="A288" s="124">
        <v>2</v>
      </c>
      <c r="B288" s="115">
        <v>3</v>
      </c>
      <c r="C288" s="115">
        <v>6</v>
      </c>
      <c r="D288" s="115">
        <v>4</v>
      </c>
      <c r="E288" s="115" t="s">
        <v>58</v>
      </c>
      <c r="F288" s="116" t="s">
        <v>268</v>
      </c>
      <c r="G288" s="117"/>
      <c r="H288" s="117"/>
      <c r="I288" s="117"/>
      <c r="J288" s="117"/>
      <c r="K288" s="117"/>
      <c r="L288" s="117"/>
      <c r="M288" s="117"/>
      <c r="N288" s="117">
        <f t="shared" ref="N288:N294" si="121">SUBTOTAL(9,G288:M288)</f>
        <v>0</v>
      </c>
      <c r="O288" s="118">
        <f t="shared" ref="O288:O294" si="122">IFERROR(N288/$N$18*100,"0.00")</f>
        <v>0</v>
      </c>
    </row>
    <row r="289" spans="1:15" ht="12.75" x14ac:dyDescent="0.2">
      <c r="A289" s="124">
        <v>2</v>
      </c>
      <c r="B289" s="115">
        <v>3</v>
      </c>
      <c r="C289" s="115">
        <v>6</v>
      </c>
      <c r="D289" s="115">
        <v>4</v>
      </c>
      <c r="E289" s="115" t="s">
        <v>60</v>
      </c>
      <c r="F289" s="116" t="s">
        <v>269</v>
      </c>
      <c r="G289" s="117"/>
      <c r="H289" s="117"/>
      <c r="I289" s="117"/>
      <c r="J289" s="117"/>
      <c r="K289" s="117"/>
      <c r="L289" s="117"/>
      <c r="M289" s="117"/>
      <c r="N289" s="117">
        <f t="shared" si="121"/>
        <v>0</v>
      </c>
      <c r="O289" s="118">
        <f t="shared" si="122"/>
        <v>0</v>
      </c>
    </row>
    <row r="290" spans="1:15" ht="12.75" x14ac:dyDescent="0.2">
      <c r="A290" s="124">
        <v>2</v>
      </c>
      <c r="B290" s="115">
        <v>3</v>
      </c>
      <c r="C290" s="115">
        <v>6</v>
      </c>
      <c r="D290" s="115">
        <v>4</v>
      </c>
      <c r="E290" s="115" t="s">
        <v>62</v>
      </c>
      <c r="F290" s="116" t="s">
        <v>270</v>
      </c>
      <c r="G290" s="117"/>
      <c r="H290" s="117"/>
      <c r="I290" s="117"/>
      <c r="J290" s="117"/>
      <c r="K290" s="117"/>
      <c r="L290" s="117"/>
      <c r="M290" s="117"/>
      <c r="N290" s="117">
        <f t="shared" si="121"/>
        <v>0</v>
      </c>
      <c r="O290" s="118">
        <f t="shared" si="122"/>
        <v>0</v>
      </c>
    </row>
    <row r="291" spans="1:15" ht="12.75" x14ac:dyDescent="0.2">
      <c r="A291" s="124">
        <v>2</v>
      </c>
      <c r="B291" s="115">
        <v>3</v>
      </c>
      <c r="C291" s="115">
        <v>6</v>
      </c>
      <c r="D291" s="115">
        <v>4</v>
      </c>
      <c r="E291" s="115" t="s">
        <v>64</v>
      </c>
      <c r="F291" s="116" t="s">
        <v>271</v>
      </c>
      <c r="G291" s="117"/>
      <c r="H291" s="117"/>
      <c r="I291" s="117"/>
      <c r="J291" s="117"/>
      <c r="K291" s="117"/>
      <c r="L291" s="117"/>
      <c r="M291" s="117"/>
      <c r="N291" s="117">
        <f t="shared" si="121"/>
        <v>0</v>
      </c>
      <c r="O291" s="118">
        <f t="shared" si="122"/>
        <v>0</v>
      </c>
    </row>
    <row r="292" spans="1:15" ht="12.75" x14ac:dyDescent="0.2">
      <c r="A292" s="124">
        <v>2</v>
      </c>
      <c r="B292" s="115">
        <v>3</v>
      </c>
      <c r="C292" s="115">
        <v>6</v>
      </c>
      <c r="D292" s="115">
        <v>4</v>
      </c>
      <c r="E292" s="115" t="s">
        <v>66</v>
      </c>
      <c r="F292" s="116" t="s">
        <v>272</v>
      </c>
      <c r="G292" s="117"/>
      <c r="H292" s="117"/>
      <c r="I292" s="117"/>
      <c r="J292" s="117"/>
      <c r="K292" s="117"/>
      <c r="L292" s="117"/>
      <c r="M292" s="117"/>
      <c r="N292" s="117">
        <f t="shared" si="121"/>
        <v>0</v>
      </c>
      <c r="O292" s="118">
        <f t="shared" si="122"/>
        <v>0</v>
      </c>
    </row>
    <row r="293" spans="1:15" ht="12.75" x14ac:dyDescent="0.2">
      <c r="A293" s="124">
        <v>2</v>
      </c>
      <c r="B293" s="115">
        <v>3</v>
      </c>
      <c r="C293" s="115">
        <v>6</v>
      </c>
      <c r="D293" s="115">
        <v>4</v>
      </c>
      <c r="E293" s="115" t="s">
        <v>68</v>
      </c>
      <c r="F293" s="116" t="s">
        <v>273</v>
      </c>
      <c r="G293" s="117"/>
      <c r="H293" s="117"/>
      <c r="I293" s="117"/>
      <c r="J293" s="117"/>
      <c r="K293" s="117"/>
      <c r="L293" s="117"/>
      <c r="M293" s="117"/>
      <c r="N293" s="117">
        <f t="shared" si="121"/>
        <v>0</v>
      </c>
      <c r="O293" s="118">
        <f t="shared" si="122"/>
        <v>0</v>
      </c>
    </row>
    <row r="294" spans="1:15" ht="12.75" x14ac:dyDescent="0.2">
      <c r="A294" s="124">
        <v>2</v>
      </c>
      <c r="B294" s="115">
        <v>3</v>
      </c>
      <c r="C294" s="115">
        <v>6</v>
      </c>
      <c r="D294" s="115">
        <v>4</v>
      </c>
      <c r="E294" s="115" t="s">
        <v>77</v>
      </c>
      <c r="F294" s="116" t="s">
        <v>274</v>
      </c>
      <c r="G294" s="112"/>
      <c r="H294" s="112"/>
      <c r="I294" s="112"/>
      <c r="J294" s="112"/>
      <c r="K294" s="112"/>
      <c r="L294" s="112"/>
      <c r="M294" s="112"/>
      <c r="N294" s="117">
        <f t="shared" si="121"/>
        <v>0</v>
      </c>
      <c r="O294" s="118">
        <f t="shared" si="122"/>
        <v>0</v>
      </c>
    </row>
    <row r="295" spans="1:15" ht="12.75" x14ac:dyDescent="0.2">
      <c r="A295" s="109">
        <v>2</v>
      </c>
      <c r="B295" s="110">
        <v>3</v>
      </c>
      <c r="C295" s="110">
        <v>6</v>
      </c>
      <c r="D295" s="110">
        <v>9</v>
      </c>
      <c r="E295" s="110"/>
      <c r="F295" s="123" t="s">
        <v>275</v>
      </c>
      <c r="G295" s="112">
        <f t="shared" ref="G295:O295" si="123">+G296</f>
        <v>0</v>
      </c>
      <c r="H295" s="112">
        <f t="shared" si="123"/>
        <v>0</v>
      </c>
      <c r="I295" s="112">
        <f t="shared" si="123"/>
        <v>0</v>
      </c>
      <c r="J295" s="112">
        <f t="shared" si="123"/>
        <v>0</v>
      </c>
      <c r="K295" s="112">
        <f t="shared" si="123"/>
        <v>0</v>
      </c>
      <c r="L295" s="112">
        <f t="shared" si="123"/>
        <v>0</v>
      </c>
      <c r="M295" s="112">
        <f t="shared" si="123"/>
        <v>0</v>
      </c>
      <c r="N295" s="112">
        <f t="shared" si="123"/>
        <v>0</v>
      </c>
      <c r="O295" s="134">
        <f t="shared" si="123"/>
        <v>0</v>
      </c>
    </row>
    <row r="296" spans="1:15" ht="12.75" x14ac:dyDescent="0.2">
      <c r="A296" s="124">
        <v>2</v>
      </c>
      <c r="B296" s="115">
        <v>3</v>
      </c>
      <c r="C296" s="115">
        <v>6</v>
      </c>
      <c r="D296" s="115">
        <v>9</v>
      </c>
      <c r="E296" s="115" t="s">
        <v>58</v>
      </c>
      <c r="F296" s="116" t="s">
        <v>275</v>
      </c>
      <c r="G296" s="112"/>
      <c r="H296" s="112"/>
      <c r="I296" s="112"/>
      <c r="J296" s="112"/>
      <c r="K296" s="112"/>
      <c r="L296" s="112"/>
      <c r="M296" s="112"/>
      <c r="N296" s="117">
        <f>SUBTOTAL(9,G296:M296)</f>
        <v>0</v>
      </c>
      <c r="O296" s="118">
        <f>IFERROR(N296/$N$18*100,"0.00")</f>
        <v>0</v>
      </c>
    </row>
    <row r="297" spans="1:15" ht="12.75" x14ac:dyDescent="0.2">
      <c r="A297" s="104">
        <v>2</v>
      </c>
      <c r="B297" s="105">
        <v>3</v>
      </c>
      <c r="C297" s="105">
        <v>7</v>
      </c>
      <c r="D297" s="105"/>
      <c r="E297" s="105"/>
      <c r="F297" s="106" t="s">
        <v>276</v>
      </c>
      <c r="G297" s="121">
        <f t="shared" ref="G297:N297" si="124">+G298+G306</f>
        <v>0</v>
      </c>
      <c r="H297" s="121">
        <f t="shared" si="124"/>
        <v>21089993.539999999</v>
      </c>
      <c r="I297" s="121">
        <f t="shared" si="124"/>
        <v>26098867</v>
      </c>
      <c r="J297" s="121">
        <f t="shared" si="124"/>
        <v>263624.92</v>
      </c>
      <c r="K297" s="121">
        <f t="shared" si="124"/>
        <v>5272498.3899999997</v>
      </c>
      <c r="L297" s="121">
        <f t="shared" si="124"/>
        <v>0</v>
      </c>
      <c r="M297" s="121">
        <f t="shared" si="124"/>
        <v>2713586.56</v>
      </c>
      <c r="N297" s="121">
        <f t="shared" si="124"/>
        <v>56053248.800000004</v>
      </c>
      <c r="O297" s="108">
        <v>12.521090640723036</v>
      </c>
    </row>
    <row r="298" spans="1:15" ht="12.75" x14ac:dyDescent="0.2">
      <c r="A298" s="109">
        <v>2</v>
      </c>
      <c r="B298" s="110">
        <v>3</v>
      </c>
      <c r="C298" s="110">
        <v>7</v>
      </c>
      <c r="D298" s="110">
        <v>1</v>
      </c>
      <c r="E298" s="110"/>
      <c r="F298" s="123" t="s">
        <v>277</v>
      </c>
      <c r="G298" s="112">
        <f t="shared" ref="G298:N298" si="125">+G299+G300+G301+G302+G303+G304+G305</f>
        <v>0</v>
      </c>
      <c r="H298" s="112">
        <f t="shared" si="125"/>
        <v>0</v>
      </c>
      <c r="I298" s="112">
        <f t="shared" si="125"/>
        <v>0</v>
      </c>
      <c r="J298" s="112">
        <f t="shared" si="125"/>
        <v>0</v>
      </c>
      <c r="K298" s="112">
        <f t="shared" si="125"/>
        <v>0</v>
      </c>
      <c r="L298" s="112">
        <f t="shared" si="125"/>
        <v>0</v>
      </c>
      <c r="M298" s="112">
        <f t="shared" si="125"/>
        <v>2713586.56</v>
      </c>
      <c r="N298" s="112">
        <f t="shared" si="125"/>
        <v>2713586.56</v>
      </c>
      <c r="O298" s="134">
        <f>+O299+O300+O301+O302+O303+O304+O305</f>
        <v>0.60615689556976804</v>
      </c>
    </row>
    <row r="299" spans="1:15" ht="12.75" x14ac:dyDescent="0.2">
      <c r="A299" s="124">
        <v>2</v>
      </c>
      <c r="B299" s="115">
        <v>3</v>
      </c>
      <c r="C299" s="115">
        <v>7</v>
      </c>
      <c r="D299" s="115">
        <v>1</v>
      </c>
      <c r="E299" s="115" t="s">
        <v>58</v>
      </c>
      <c r="F299" s="116" t="s">
        <v>278</v>
      </c>
      <c r="G299" s="117"/>
      <c r="H299" s="117"/>
      <c r="I299" s="117"/>
      <c r="J299" s="117"/>
      <c r="K299" s="117"/>
      <c r="L299" s="117"/>
      <c r="M299" s="117">
        <v>501848.02</v>
      </c>
      <c r="N299" s="117">
        <f t="shared" ref="N299:N305" si="126">SUBTOTAL(9,G299:M299)</f>
        <v>501848.02</v>
      </c>
      <c r="O299" s="118">
        <f t="shared" ref="O299:O305" si="127">IFERROR(N299/$N$18*100,"0.00")</f>
        <v>0.11210205796826869</v>
      </c>
    </row>
    <row r="300" spans="1:15" ht="12.75" x14ac:dyDescent="0.2">
      <c r="A300" s="124">
        <v>2</v>
      </c>
      <c r="B300" s="115">
        <v>3</v>
      </c>
      <c r="C300" s="115">
        <v>7</v>
      </c>
      <c r="D300" s="115">
        <v>1</v>
      </c>
      <c r="E300" s="115" t="s">
        <v>60</v>
      </c>
      <c r="F300" s="116" t="s">
        <v>279</v>
      </c>
      <c r="G300" s="117"/>
      <c r="H300" s="117"/>
      <c r="I300" s="117"/>
      <c r="J300" s="117"/>
      <c r="K300" s="117"/>
      <c r="L300" s="117"/>
      <c r="M300" s="117">
        <v>1272960.3799999999</v>
      </c>
      <c r="N300" s="117">
        <f t="shared" si="126"/>
        <v>1272960.3799999999</v>
      </c>
      <c r="O300" s="118">
        <f t="shared" si="127"/>
        <v>0.28435198032677172</v>
      </c>
    </row>
    <row r="301" spans="1:15" ht="12.75" x14ac:dyDescent="0.2">
      <c r="A301" s="124">
        <v>2</v>
      </c>
      <c r="B301" s="115">
        <v>3</v>
      </c>
      <c r="C301" s="115">
        <v>7</v>
      </c>
      <c r="D301" s="115">
        <v>1</v>
      </c>
      <c r="E301" s="115" t="s">
        <v>62</v>
      </c>
      <c r="F301" s="116" t="s">
        <v>280</v>
      </c>
      <c r="G301" s="117"/>
      <c r="H301" s="117"/>
      <c r="I301" s="117"/>
      <c r="J301" s="117"/>
      <c r="K301" s="117"/>
      <c r="L301" s="117"/>
      <c r="M301" s="117">
        <v>0</v>
      </c>
      <c r="N301" s="117">
        <f t="shared" si="126"/>
        <v>0</v>
      </c>
      <c r="O301" s="118">
        <f t="shared" si="127"/>
        <v>0</v>
      </c>
    </row>
    <row r="302" spans="1:15" ht="12.75" x14ac:dyDescent="0.2">
      <c r="A302" s="135">
        <v>2</v>
      </c>
      <c r="B302" s="127">
        <v>3</v>
      </c>
      <c r="C302" s="127">
        <v>7</v>
      </c>
      <c r="D302" s="127">
        <v>1</v>
      </c>
      <c r="E302" s="127" t="s">
        <v>64</v>
      </c>
      <c r="F302" s="139" t="s">
        <v>281</v>
      </c>
      <c r="G302" s="129"/>
      <c r="H302" s="129"/>
      <c r="I302" s="129"/>
      <c r="J302" s="129"/>
      <c r="K302" s="129"/>
      <c r="L302" s="129"/>
      <c r="M302" s="129">
        <v>645026.16</v>
      </c>
      <c r="N302" s="129">
        <f t="shared" si="126"/>
        <v>645026.16</v>
      </c>
      <c r="O302" s="130">
        <f t="shared" si="127"/>
        <v>0.1440849761235877</v>
      </c>
    </row>
    <row r="303" spans="1:15" ht="12.75" x14ac:dyDescent="0.2">
      <c r="A303" s="124">
        <v>2</v>
      </c>
      <c r="B303" s="115">
        <v>3</v>
      </c>
      <c r="C303" s="115">
        <v>7</v>
      </c>
      <c r="D303" s="115">
        <v>1</v>
      </c>
      <c r="E303" s="115" t="s">
        <v>66</v>
      </c>
      <c r="F303" s="116" t="s">
        <v>282</v>
      </c>
      <c r="G303" s="117"/>
      <c r="H303" s="117"/>
      <c r="I303" s="117"/>
      <c r="J303" s="117"/>
      <c r="K303" s="117"/>
      <c r="L303" s="117"/>
      <c r="M303" s="117">
        <v>158752</v>
      </c>
      <c r="N303" s="117">
        <f t="shared" si="126"/>
        <v>158752</v>
      </c>
      <c r="O303" s="118">
        <f t="shared" si="127"/>
        <v>3.5461783642343737E-2</v>
      </c>
    </row>
    <row r="304" spans="1:15" ht="12.75" x14ac:dyDescent="0.2">
      <c r="A304" s="124">
        <v>2</v>
      </c>
      <c r="B304" s="115">
        <v>3</v>
      </c>
      <c r="C304" s="115">
        <v>7</v>
      </c>
      <c r="D304" s="115">
        <v>1</v>
      </c>
      <c r="E304" s="115" t="s">
        <v>68</v>
      </c>
      <c r="F304" s="116" t="s">
        <v>283</v>
      </c>
      <c r="G304" s="117"/>
      <c r="H304" s="117"/>
      <c r="I304" s="117"/>
      <c r="J304" s="117"/>
      <c r="K304" s="117"/>
      <c r="L304" s="117"/>
      <c r="M304" s="117">
        <v>135000</v>
      </c>
      <c r="N304" s="117">
        <f t="shared" si="126"/>
        <v>135000</v>
      </c>
      <c r="O304" s="118">
        <f t="shared" si="127"/>
        <v>3.0156097508796137E-2</v>
      </c>
    </row>
    <row r="305" spans="1:15" ht="12.75" x14ac:dyDescent="0.2">
      <c r="A305" s="124">
        <v>2</v>
      </c>
      <c r="B305" s="115">
        <v>3</v>
      </c>
      <c r="C305" s="115">
        <v>7</v>
      </c>
      <c r="D305" s="115">
        <v>1</v>
      </c>
      <c r="E305" s="115" t="s">
        <v>77</v>
      </c>
      <c r="F305" s="116" t="s">
        <v>284</v>
      </c>
      <c r="G305" s="112"/>
      <c r="H305" s="112"/>
      <c r="I305" s="112"/>
      <c r="J305" s="112"/>
      <c r="K305" s="112"/>
      <c r="L305" s="112"/>
      <c r="M305" s="112"/>
      <c r="N305" s="117">
        <f t="shared" si="126"/>
        <v>0</v>
      </c>
      <c r="O305" s="118">
        <f t="shared" si="127"/>
        <v>0</v>
      </c>
    </row>
    <row r="306" spans="1:15" ht="12.75" x14ac:dyDescent="0.2">
      <c r="A306" s="109">
        <v>2</v>
      </c>
      <c r="B306" s="110">
        <v>3</v>
      </c>
      <c r="C306" s="110">
        <v>7</v>
      </c>
      <c r="D306" s="110">
        <v>2</v>
      </c>
      <c r="E306" s="110"/>
      <c r="F306" s="123" t="s">
        <v>285</v>
      </c>
      <c r="G306" s="112">
        <f t="shared" ref="G306:N306" si="128">+G307+G308+G309+G310+G311+G312</f>
        <v>0</v>
      </c>
      <c r="H306" s="112">
        <f t="shared" si="128"/>
        <v>21089993.539999999</v>
      </c>
      <c r="I306" s="112">
        <f t="shared" si="128"/>
        <v>26098867</v>
      </c>
      <c r="J306" s="112">
        <f t="shared" si="128"/>
        <v>263624.92</v>
      </c>
      <c r="K306" s="112">
        <f t="shared" si="128"/>
        <v>5272498.3899999997</v>
      </c>
      <c r="L306" s="112">
        <f t="shared" si="128"/>
        <v>0</v>
      </c>
      <c r="M306" s="112">
        <f t="shared" si="128"/>
        <v>0</v>
      </c>
      <c r="N306" s="112">
        <f t="shared" si="128"/>
        <v>53339662.240000002</v>
      </c>
      <c r="O306" s="134">
        <f>+O307+O308+O309+O310+O311+O312</f>
        <v>11.914933745153268</v>
      </c>
    </row>
    <row r="307" spans="1:15" ht="12.75" x14ac:dyDescent="0.2">
      <c r="A307" s="114">
        <v>2</v>
      </c>
      <c r="B307" s="115">
        <v>3</v>
      </c>
      <c r="C307" s="115">
        <v>7</v>
      </c>
      <c r="D307" s="115">
        <v>2</v>
      </c>
      <c r="E307" s="115" t="s">
        <v>58</v>
      </c>
      <c r="F307" s="116" t="s">
        <v>286</v>
      </c>
      <c r="G307" s="117"/>
      <c r="H307" s="117"/>
      <c r="I307" s="117"/>
      <c r="J307" s="117"/>
      <c r="K307" s="117"/>
      <c r="L307" s="117"/>
      <c r="M307" s="117"/>
      <c r="N307" s="117">
        <f t="shared" ref="N307:N310" si="129">SUBTOTAL(9,G307:M307)</f>
        <v>0</v>
      </c>
      <c r="O307" s="118">
        <f t="shared" ref="O307:O312" si="130">IFERROR(N307/$N$18*100,"0.00")</f>
        <v>0</v>
      </c>
    </row>
    <row r="308" spans="1:15" ht="12.75" x14ac:dyDescent="0.2">
      <c r="A308" s="114">
        <v>2</v>
      </c>
      <c r="B308" s="115">
        <v>3</v>
      </c>
      <c r="C308" s="115">
        <v>7</v>
      </c>
      <c r="D308" s="115">
        <v>2</v>
      </c>
      <c r="E308" s="115" t="s">
        <v>60</v>
      </c>
      <c r="F308" s="116" t="s">
        <v>287</v>
      </c>
      <c r="G308" s="117"/>
      <c r="H308" s="117"/>
      <c r="I308" s="117"/>
      <c r="J308" s="117"/>
      <c r="K308" s="117"/>
      <c r="L308" s="117"/>
      <c r="M308" s="117"/>
      <c r="N308" s="117">
        <f t="shared" si="129"/>
        <v>0</v>
      </c>
      <c r="O308" s="118">
        <f t="shared" si="130"/>
        <v>0</v>
      </c>
    </row>
    <row r="309" spans="1:15" ht="12.75" x14ac:dyDescent="0.2">
      <c r="A309" s="114">
        <v>2</v>
      </c>
      <c r="B309" s="115">
        <v>3</v>
      </c>
      <c r="C309" s="115">
        <v>7</v>
      </c>
      <c r="D309" s="115">
        <v>2</v>
      </c>
      <c r="E309" s="115" t="s">
        <v>62</v>
      </c>
      <c r="F309" s="116" t="s">
        <v>288</v>
      </c>
      <c r="G309" s="117"/>
      <c r="H309" s="117">
        <v>21089993.539999999</v>
      </c>
      <c r="I309" s="117">
        <v>26098867</v>
      </c>
      <c r="J309" s="117">
        <v>263624.92</v>
      </c>
      <c r="K309" s="117">
        <v>5272498.3899999997</v>
      </c>
      <c r="L309" s="117"/>
      <c r="M309" s="117"/>
      <c r="N309" s="117">
        <f t="shared" si="129"/>
        <v>52724983.850000001</v>
      </c>
      <c r="O309" s="118">
        <f t="shared" si="130"/>
        <v>11.777627808372603</v>
      </c>
    </row>
    <row r="310" spans="1:15" ht="12.75" x14ac:dyDescent="0.2">
      <c r="A310" s="114">
        <v>2</v>
      </c>
      <c r="B310" s="115">
        <v>3</v>
      </c>
      <c r="C310" s="115">
        <v>7</v>
      </c>
      <c r="D310" s="115">
        <v>2</v>
      </c>
      <c r="E310" s="115" t="s">
        <v>64</v>
      </c>
      <c r="F310" s="116" t="s">
        <v>289</v>
      </c>
      <c r="G310" s="117"/>
      <c r="H310" s="117"/>
      <c r="I310" s="117"/>
      <c r="J310" s="117"/>
      <c r="K310" s="117"/>
      <c r="L310" s="117"/>
      <c r="M310" s="117"/>
      <c r="N310" s="117">
        <f t="shared" si="129"/>
        <v>0</v>
      </c>
      <c r="O310" s="118">
        <f t="shared" si="130"/>
        <v>0</v>
      </c>
    </row>
    <row r="311" spans="1:15" ht="12.75" x14ac:dyDescent="0.2">
      <c r="A311" s="114">
        <v>2</v>
      </c>
      <c r="B311" s="115">
        <v>3</v>
      </c>
      <c r="C311" s="115">
        <v>7</v>
      </c>
      <c r="D311" s="115">
        <v>2</v>
      </c>
      <c r="E311" s="115" t="s">
        <v>66</v>
      </c>
      <c r="F311" s="116" t="s">
        <v>290</v>
      </c>
      <c r="G311" s="112"/>
      <c r="H311" s="112"/>
      <c r="I311" s="112"/>
      <c r="J311" s="112"/>
      <c r="K311" s="112"/>
      <c r="L311" s="112"/>
      <c r="M311" s="112"/>
      <c r="N311" s="117">
        <v>153865.60999999999</v>
      </c>
      <c r="O311" s="118">
        <f t="shared" si="130"/>
        <v>3.437026917341035E-2</v>
      </c>
    </row>
    <row r="312" spans="1:15" ht="12.75" x14ac:dyDescent="0.2">
      <c r="A312" s="138">
        <v>2</v>
      </c>
      <c r="B312" s="138">
        <v>3</v>
      </c>
      <c r="C312" s="138">
        <v>7</v>
      </c>
      <c r="D312" s="138">
        <v>2</v>
      </c>
      <c r="E312" s="138" t="s">
        <v>68</v>
      </c>
      <c r="F312" s="119" t="s">
        <v>291</v>
      </c>
      <c r="G312" s="112"/>
      <c r="H312" s="112"/>
      <c r="I312" s="112"/>
      <c r="J312" s="112"/>
      <c r="K312" s="112"/>
      <c r="L312" s="112"/>
      <c r="M312" s="112"/>
      <c r="N312" s="117">
        <v>460812.78</v>
      </c>
      <c r="O312" s="118">
        <f t="shared" si="130"/>
        <v>0.10293566760725499</v>
      </c>
    </row>
    <row r="313" spans="1:15" ht="12.75" x14ac:dyDescent="0.2">
      <c r="A313" s="104">
        <v>2</v>
      </c>
      <c r="B313" s="105">
        <v>3</v>
      </c>
      <c r="C313" s="105">
        <v>8</v>
      </c>
      <c r="D313" s="105"/>
      <c r="E313" s="105"/>
      <c r="F313" s="106" t="s">
        <v>292</v>
      </c>
      <c r="G313" s="121">
        <f t="shared" ref="G313:N313" si="131">+G314+G316</f>
        <v>0</v>
      </c>
      <c r="H313" s="121">
        <f t="shared" si="131"/>
        <v>0</v>
      </c>
      <c r="I313" s="121">
        <f t="shared" si="131"/>
        <v>0</v>
      </c>
      <c r="J313" s="121">
        <f t="shared" si="131"/>
        <v>0</v>
      </c>
      <c r="K313" s="121">
        <f t="shared" si="131"/>
        <v>0</v>
      </c>
      <c r="L313" s="121">
        <f t="shared" si="131"/>
        <v>0</v>
      </c>
      <c r="M313" s="121">
        <f t="shared" si="131"/>
        <v>0</v>
      </c>
      <c r="N313" s="121">
        <f t="shared" si="131"/>
        <v>0</v>
      </c>
      <c r="O313" s="108">
        <v>0</v>
      </c>
    </row>
    <row r="314" spans="1:15" ht="12.75" x14ac:dyDescent="0.2">
      <c r="A314" s="142">
        <v>2</v>
      </c>
      <c r="B314" s="142">
        <v>3</v>
      </c>
      <c r="C314" s="142">
        <v>8</v>
      </c>
      <c r="D314" s="142">
        <v>1</v>
      </c>
      <c r="E314" s="142"/>
      <c r="F314" s="111" t="s">
        <v>293</v>
      </c>
      <c r="G314" s="112">
        <f t="shared" ref="G314:O314" si="132">+G315</f>
        <v>0</v>
      </c>
      <c r="H314" s="112">
        <f t="shared" si="132"/>
        <v>0</v>
      </c>
      <c r="I314" s="112">
        <f t="shared" si="132"/>
        <v>0</v>
      </c>
      <c r="J314" s="112">
        <f t="shared" si="132"/>
        <v>0</v>
      </c>
      <c r="K314" s="112">
        <f t="shared" si="132"/>
        <v>0</v>
      </c>
      <c r="L314" s="112">
        <f t="shared" si="132"/>
        <v>0</v>
      </c>
      <c r="M314" s="112">
        <f t="shared" si="132"/>
        <v>0</v>
      </c>
      <c r="N314" s="112">
        <f t="shared" si="132"/>
        <v>0</v>
      </c>
      <c r="O314" s="113">
        <v>0</v>
      </c>
    </row>
    <row r="315" spans="1:15" ht="12.75" x14ac:dyDescent="0.2">
      <c r="A315" s="138">
        <v>2</v>
      </c>
      <c r="B315" s="138">
        <v>3</v>
      </c>
      <c r="C315" s="138">
        <v>8</v>
      </c>
      <c r="D315" s="138">
        <v>1</v>
      </c>
      <c r="E315" s="138" t="s">
        <v>58</v>
      </c>
      <c r="F315" s="119" t="s">
        <v>293</v>
      </c>
      <c r="G315" s="112"/>
      <c r="H315" s="112"/>
      <c r="I315" s="112"/>
      <c r="J315" s="112"/>
      <c r="K315" s="112"/>
      <c r="L315" s="112"/>
      <c r="M315" s="112"/>
      <c r="N315" s="117">
        <f>SUBTOTAL(9,G315:M315)</f>
        <v>0</v>
      </c>
      <c r="O315" s="118">
        <f>IFERROR(N315/$N$18*100,"0.00")</f>
        <v>0</v>
      </c>
    </row>
    <row r="316" spans="1:15" ht="12.75" x14ac:dyDescent="0.2">
      <c r="A316" s="142">
        <v>2</v>
      </c>
      <c r="B316" s="142">
        <v>3</v>
      </c>
      <c r="C316" s="142">
        <v>8</v>
      </c>
      <c r="D316" s="142">
        <v>2</v>
      </c>
      <c r="E316" s="142"/>
      <c r="F316" s="111" t="s">
        <v>294</v>
      </c>
      <c r="G316" s="112">
        <f t="shared" ref="G316:O316" si="133">+G317</f>
        <v>0</v>
      </c>
      <c r="H316" s="112">
        <f t="shared" si="133"/>
        <v>0</v>
      </c>
      <c r="I316" s="112">
        <f t="shared" si="133"/>
        <v>0</v>
      </c>
      <c r="J316" s="112">
        <f t="shared" si="133"/>
        <v>0</v>
      </c>
      <c r="K316" s="112">
        <f t="shared" si="133"/>
        <v>0</v>
      </c>
      <c r="L316" s="112">
        <f t="shared" si="133"/>
        <v>0</v>
      </c>
      <c r="M316" s="112">
        <f t="shared" si="133"/>
        <v>0</v>
      </c>
      <c r="N316" s="112">
        <f t="shared" si="133"/>
        <v>0</v>
      </c>
      <c r="O316" s="113">
        <v>0</v>
      </c>
    </row>
    <row r="317" spans="1:15" ht="12.75" x14ac:dyDescent="0.2">
      <c r="A317" s="138">
        <v>2</v>
      </c>
      <c r="B317" s="138">
        <v>3</v>
      </c>
      <c r="C317" s="138">
        <v>8</v>
      </c>
      <c r="D317" s="138">
        <v>2</v>
      </c>
      <c r="E317" s="138" t="s">
        <v>58</v>
      </c>
      <c r="F317" s="119" t="s">
        <v>294</v>
      </c>
      <c r="G317" s="112"/>
      <c r="H317" s="112"/>
      <c r="I317" s="112"/>
      <c r="J317" s="112"/>
      <c r="K317" s="112"/>
      <c r="L317" s="112"/>
      <c r="M317" s="112"/>
      <c r="N317" s="117">
        <f>SUBTOTAL(9,G317:M317)</f>
        <v>0</v>
      </c>
      <c r="O317" s="118">
        <f>IFERROR(N317/$N$18*100,"0.00")</f>
        <v>0</v>
      </c>
    </row>
    <row r="318" spans="1:15" ht="12.75" x14ac:dyDescent="0.2">
      <c r="A318" s="104">
        <v>2</v>
      </c>
      <c r="B318" s="105">
        <v>3</v>
      </c>
      <c r="C318" s="105">
        <v>9</v>
      </c>
      <c r="D318" s="105"/>
      <c r="E318" s="105"/>
      <c r="F318" s="106" t="s">
        <v>295</v>
      </c>
      <c r="G318" s="121">
        <f t="shared" ref="G318:N318" si="134">+G319+G321+G323+G325+G327+G329+G331+G333+G335</f>
        <v>62786.92</v>
      </c>
      <c r="H318" s="121">
        <f t="shared" si="134"/>
        <v>7600683.0599999996</v>
      </c>
      <c r="I318" s="121">
        <f t="shared" si="134"/>
        <v>10786362.18</v>
      </c>
      <c r="J318" s="121">
        <f t="shared" si="134"/>
        <v>1229324.82</v>
      </c>
      <c r="K318" s="121">
        <f t="shared" si="134"/>
        <v>2270288.8899999997</v>
      </c>
      <c r="L318" s="121">
        <f t="shared" si="134"/>
        <v>0</v>
      </c>
      <c r="M318" s="121">
        <f t="shared" si="134"/>
        <v>3625670.2800000003</v>
      </c>
      <c r="N318" s="121">
        <f t="shared" si="134"/>
        <v>25575116.149999999</v>
      </c>
      <c r="O318" s="108">
        <v>5.7129310845791608</v>
      </c>
    </row>
    <row r="319" spans="1:15" ht="12.75" x14ac:dyDescent="0.2">
      <c r="A319" s="109">
        <v>2</v>
      </c>
      <c r="B319" s="110">
        <v>3</v>
      </c>
      <c r="C319" s="110">
        <v>9</v>
      </c>
      <c r="D319" s="110">
        <v>1</v>
      </c>
      <c r="E319" s="110"/>
      <c r="F319" s="123" t="s">
        <v>296</v>
      </c>
      <c r="G319" s="112">
        <f t="shared" ref="G319:O319" si="135">+G320</f>
        <v>62786.92</v>
      </c>
      <c r="H319" s="112">
        <f t="shared" si="135"/>
        <v>313934.59999999998</v>
      </c>
      <c r="I319" s="112">
        <f t="shared" si="135"/>
        <v>376721.52</v>
      </c>
      <c r="J319" s="112">
        <f t="shared" si="135"/>
        <v>188360.76</v>
      </c>
      <c r="K319" s="112">
        <f t="shared" si="135"/>
        <v>188360.76</v>
      </c>
      <c r="L319" s="112">
        <f t="shared" si="135"/>
        <v>0</v>
      </c>
      <c r="M319" s="112">
        <f t="shared" si="135"/>
        <v>125573.85</v>
      </c>
      <c r="N319" s="112">
        <f t="shared" si="135"/>
        <v>1255738.4100000001</v>
      </c>
      <c r="O319" s="134">
        <f t="shared" si="135"/>
        <v>0.28050496250000467</v>
      </c>
    </row>
    <row r="320" spans="1:15" ht="12.75" x14ac:dyDescent="0.2">
      <c r="A320" s="124">
        <v>2</v>
      </c>
      <c r="B320" s="115">
        <v>3</v>
      </c>
      <c r="C320" s="115">
        <v>9</v>
      </c>
      <c r="D320" s="115">
        <v>1</v>
      </c>
      <c r="E320" s="115" t="s">
        <v>58</v>
      </c>
      <c r="F320" s="116" t="s">
        <v>296</v>
      </c>
      <c r="G320" s="117">
        <v>62786.92</v>
      </c>
      <c r="H320" s="117">
        <v>313934.59999999998</v>
      </c>
      <c r="I320" s="117">
        <v>376721.52</v>
      </c>
      <c r="J320" s="117">
        <v>188360.76</v>
      </c>
      <c r="K320" s="117">
        <v>188360.76</v>
      </c>
      <c r="L320" s="117"/>
      <c r="M320" s="117">
        <v>125573.85</v>
      </c>
      <c r="N320" s="117">
        <f>SUBTOTAL(9,G320:M320)</f>
        <v>1255738.4100000001</v>
      </c>
      <c r="O320" s="118">
        <f>IFERROR(N320/$N$18*100,"0.00")</f>
        <v>0.28050496250000467</v>
      </c>
    </row>
    <row r="321" spans="1:15" ht="12.75" x14ac:dyDescent="0.2">
      <c r="A321" s="109">
        <v>2</v>
      </c>
      <c r="B321" s="110">
        <v>3</v>
      </c>
      <c r="C321" s="110">
        <v>9</v>
      </c>
      <c r="D321" s="110">
        <v>2</v>
      </c>
      <c r="E321" s="110"/>
      <c r="F321" s="123" t="s">
        <v>297</v>
      </c>
      <c r="G321" s="112">
        <f t="shared" ref="G321:O321" si="136">+G322</f>
        <v>0</v>
      </c>
      <c r="H321" s="112">
        <f t="shared" si="136"/>
        <v>0</v>
      </c>
      <c r="I321" s="112">
        <f t="shared" si="136"/>
        <v>0</v>
      </c>
      <c r="J321" s="112">
        <f t="shared" si="136"/>
        <v>0</v>
      </c>
      <c r="K321" s="112">
        <f t="shared" si="136"/>
        <v>0</v>
      </c>
      <c r="L321" s="112">
        <f t="shared" si="136"/>
        <v>0</v>
      </c>
      <c r="M321" s="112">
        <f t="shared" si="136"/>
        <v>2614560.1800000002</v>
      </c>
      <c r="N321" s="112">
        <f t="shared" si="136"/>
        <v>2614560.1800000002</v>
      </c>
      <c r="O321" s="134">
        <f t="shared" si="136"/>
        <v>0.58403653133848576</v>
      </c>
    </row>
    <row r="322" spans="1:15" ht="12.75" x14ac:dyDescent="0.2">
      <c r="A322" s="124">
        <v>2</v>
      </c>
      <c r="B322" s="115">
        <v>3</v>
      </c>
      <c r="C322" s="115">
        <v>9</v>
      </c>
      <c r="D322" s="115">
        <v>2</v>
      </c>
      <c r="E322" s="115" t="s">
        <v>58</v>
      </c>
      <c r="F322" s="116" t="s">
        <v>297</v>
      </c>
      <c r="G322" s="117"/>
      <c r="H322" s="117"/>
      <c r="I322" s="117"/>
      <c r="J322" s="117"/>
      <c r="K322" s="117"/>
      <c r="L322" s="117"/>
      <c r="M322" s="117">
        <v>2614560.1800000002</v>
      </c>
      <c r="N322" s="117">
        <f>SUBTOTAL(9,G322:M322)</f>
        <v>2614560.1800000002</v>
      </c>
      <c r="O322" s="118">
        <f>IFERROR(N322/$N$18*100,"0.00")</f>
        <v>0.58403653133848576</v>
      </c>
    </row>
    <row r="323" spans="1:15" ht="12.75" x14ac:dyDescent="0.2">
      <c r="A323" s="109">
        <v>2</v>
      </c>
      <c r="B323" s="110">
        <v>3</v>
      </c>
      <c r="C323" s="110">
        <v>9</v>
      </c>
      <c r="D323" s="110">
        <v>3</v>
      </c>
      <c r="E323" s="110"/>
      <c r="F323" s="123" t="s">
        <v>298</v>
      </c>
      <c r="G323" s="112">
        <f t="shared" ref="G323:O323" si="137">+G324</f>
        <v>0</v>
      </c>
      <c r="H323" s="112">
        <f t="shared" si="137"/>
        <v>7286748.46</v>
      </c>
      <c r="I323" s="112">
        <f t="shared" si="137"/>
        <v>10409640.66</v>
      </c>
      <c r="J323" s="112">
        <f t="shared" si="137"/>
        <v>1040964.06</v>
      </c>
      <c r="K323" s="112">
        <f t="shared" si="137"/>
        <v>2081928.13</v>
      </c>
      <c r="L323" s="112">
        <f t="shared" si="137"/>
        <v>0</v>
      </c>
      <c r="M323" s="112">
        <f t="shared" si="137"/>
        <v>0</v>
      </c>
      <c r="N323" s="112">
        <f t="shared" si="137"/>
        <v>20819281.309999999</v>
      </c>
      <c r="O323" s="134">
        <f t="shared" si="137"/>
        <v>4.6505798314623474</v>
      </c>
    </row>
    <row r="324" spans="1:15" ht="12.75" x14ac:dyDescent="0.2">
      <c r="A324" s="124">
        <v>2</v>
      </c>
      <c r="B324" s="115">
        <v>3</v>
      </c>
      <c r="C324" s="115">
        <v>9</v>
      </c>
      <c r="D324" s="115">
        <v>3</v>
      </c>
      <c r="E324" s="115" t="s">
        <v>58</v>
      </c>
      <c r="F324" s="116" t="s">
        <v>298</v>
      </c>
      <c r="G324" s="117"/>
      <c r="H324" s="117">
        <v>7286748.46</v>
      </c>
      <c r="I324" s="117">
        <v>10409640.66</v>
      </c>
      <c r="J324" s="117">
        <v>1040964.06</v>
      </c>
      <c r="K324" s="117">
        <v>2081928.13</v>
      </c>
      <c r="L324" s="117"/>
      <c r="M324" s="117"/>
      <c r="N324" s="117">
        <f>SUBTOTAL(9,G324:M324)</f>
        <v>20819281.309999999</v>
      </c>
      <c r="O324" s="118">
        <f>IFERROR(N324/$N$18*100,"0.00")</f>
        <v>4.6505798314623474</v>
      </c>
    </row>
    <row r="325" spans="1:15" ht="12.75" x14ac:dyDescent="0.2">
      <c r="A325" s="109">
        <v>2</v>
      </c>
      <c r="B325" s="110">
        <v>3</v>
      </c>
      <c r="C325" s="110">
        <v>9</v>
      </c>
      <c r="D325" s="110">
        <v>4</v>
      </c>
      <c r="E325" s="110"/>
      <c r="F325" s="123" t="s">
        <v>299</v>
      </c>
      <c r="G325" s="112">
        <f t="shared" ref="G325:O325" si="138">+G326</f>
        <v>0</v>
      </c>
      <c r="H325" s="112">
        <f t="shared" si="138"/>
        <v>0</v>
      </c>
      <c r="I325" s="112">
        <f t="shared" si="138"/>
        <v>0</v>
      </c>
      <c r="J325" s="112">
        <f t="shared" si="138"/>
        <v>0</v>
      </c>
      <c r="K325" s="112">
        <f t="shared" si="138"/>
        <v>0</v>
      </c>
      <c r="L325" s="112">
        <f t="shared" si="138"/>
        <v>0</v>
      </c>
      <c r="M325" s="112">
        <f t="shared" si="138"/>
        <v>0</v>
      </c>
      <c r="N325" s="112">
        <f t="shared" si="138"/>
        <v>0</v>
      </c>
      <c r="O325" s="134">
        <f t="shared" si="138"/>
        <v>0</v>
      </c>
    </row>
    <row r="326" spans="1:15" ht="12.75" x14ac:dyDescent="0.2">
      <c r="A326" s="124">
        <v>2</v>
      </c>
      <c r="B326" s="115">
        <v>3</v>
      </c>
      <c r="C326" s="115">
        <v>9</v>
      </c>
      <c r="D326" s="115">
        <v>4</v>
      </c>
      <c r="E326" s="115" t="s">
        <v>58</v>
      </c>
      <c r="F326" s="116" t="s">
        <v>299</v>
      </c>
      <c r="G326" s="112"/>
      <c r="H326" s="112"/>
      <c r="I326" s="112"/>
      <c r="J326" s="112"/>
      <c r="K326" s="112"/>
      <c r="L326" s="112"/>
      <c r="M326" s="112"/>
      <c r="N326" s="117">
        <f>SUBTOTAL(9,G326:M326)</f>
        <v>0</v>
      </c>
      <c r="O326" s="118">
        <f>IFERROR(N326/$N$18*100,"0.00")</f>
        <v>0</v>
      </c>
    </row>
    <row r="327" spans="1:15" ht="12.75" x14ac:dyDescent="0.2">
      <c r="A327" s="109">
        <v>2</v>
      </c>
      <c r="B327" s="110">
        <v>3</v>
      </c>
      <c r="C327" s="110">
        <v>9</v>
      </c>
      <c r="D327" s="110">
        <v>5</v>
      </c>
      <c r="E327" s="110"/>
      <c r="F327" s="123" t="s">
        <v>300</v>
      </c>
      <c r="G327" s="112">
        <f t="shared" ref="G327:O327" si="139">+G328</f>
        <v>0</v>
      </c>
      <c r="H327" s="112">
        <f t="shared" si="139"/>
        <v>0</v>
      </c>
      <c r="I327" s="112">
        <f t="shared" si="139"/>
        <v>0</v>
      </c>
      <c r="J327" s="112">
        <f t="shared" si="139"/>
        <v>0</v>
      </c>
      <c r="K327" s="112">
        <f t="shared" si="139"/>
        <v>0</v>
      </c>
      <c r="L327" s="112">
        <f t="shared" si="139"/>
        <v>0</v>
      </c>
      <c r="M327" s="112">
        <f t="shared" si="139"/>
        <v>237934.5</v>
      </c>
      <c r="N327" s="112">
        <f t="shared" si="139"/>
        <v>237934.5</v>
      </c>
      <c r="O327" s="134">
        <f t="shared" si="139"/>
        <v>5.3149451723752988E-2</v>
      </c>
    </row>
    <row r="328" spans="1:15" ht="12.75" x14ac:dyDescent="0.2">
      <c r="A328" s="124">
        <v>2</v>
      </c>
      <c r="B328" s="115">
        <v>3</v>
      </c>
      <c r="C328" s="115">
        <v>9</v>
      </c>
      <c r="D328" s="115">
        <v>5</v>
      </c>
      <c r="E328" s="115" t="s">
        <v>58</v>
      </c>
      <c r="F328" s="116" t="s">
        <v>300</v>
      </c>
      <c r="G328" s="112"/>
      <c r="H328" s="112"/>
      <c r="I328" s="112"/>
      <c r="J328" s="112"/>
      <c r="K328" s="112"/>
      <c r="L328" s="112"/>
      <c r="M328" s="112">
        <v>237934.5</v>
      </c>
      <c r="N328" s="117">
        <f>SUBTOTAL(9,G328:M328)</f>
        <v>237934.5</v>
      </c>
      <c r="O328" s="118">
        <f>IFERROR(N328/$N$18*100,"0.00")</f>
        <v>5.3149451723752988E-2</v>
      </c>
    </row>
    <row r="329" spans="1:15" ht="12.75" x14ac:dyDescent="0.2">
      <c r="A329" s="109">
        <v>2</v>
      </c>
      <c r="B329" s="110">
        <v>3</v>
      </c>
      <c r="C329" s="110">
        <v>9</v>
      </c>
      <c r="D329" s="110">
        <v>6</v>
      </c>
      <c r="E329" s="110"/>
      <c r="F329" s="123" t="s">
        <v>301</v>
      </c>
      <c r="G329" s="112">
        <f t="shared" ref="G329:O329" si="140">+G330</f>
        <v>0</v>
      </c>
      <c r="H329" s="112">
        <f t="shared" si="140"/>
        <v>0</v>
      </c>
      <c r="I329" s="112">
        <f t="shared" si="140"/>
        <v>0</v>
      </c>
      <c r="J329" s="112">
        <f t="shared" si="140"/>
        <v>0</v>
      </c>
      <c r="K329" s="112">
        <f t="shared" si="140"/>
        <v>0</v>
      </c>
      <c r="L329" s="112">
        <f t="shared" si="140"/>
        <v>0</v>
      </c>
      <c r="M329" s="112">
        <f t="shared" si="140"/>
        <v>647601.75</v>
      </c>
      <c r="N329" s="112">
        <f t="shared" si="140"/>
        <v>647601.75</v>
      </c>
      <c r="O329" s="134">
        <f t="shared" si="140"/>
        <v>0.14466030755457052</v>
      </c>
    </row>
    <row r="330" spans="1:15" ht="12.75" x14ac:dyDescent="0.2">
      <c r="A330" s="124">
        <v>2</v>
      </c>
      <c r="B330" s="115">
        <v>3</v>
      </c>
      <c r="C330" s="115">
        <v>9</v>
      </c>
      <c r="D330" s="115">
        <v>6</v>
      </c>
      <c r="E330" s="115" t="s">
        <v>58</v>
      </c>
      <c r="F330" s="116" t="s">
        <v>301</v>
      </c>
      <c r="G330" s="117"/>
      <c r="H330" s="117"/>
      <c r="I330" s="117"/>
      <c r="J330" s="117"/>
      <c r="K330" s="117"/>
      <c r="L330" s="117"/>
      <c r="M330" s="117">
        <v>647601.75</v>
      </c>
      <c r="N330" s="117">
        <f>SUBTOTAL(9,G330:M330)</f>
        <v>647601.75</v>
      </c>
      <c r="O330" s="118">
        <f>IFERROR(N330/$N$18*100,"0.00")</f>
        <v>0.14466030755457052</v>
      </c>
    </row>
    <row r="331" spans="1:15" ht="12.75" x14ac:dyDescent="0.2">
      <c r="A331" s="109">
        <v>2</v>
      </c>
      <c r="B331" s="110">
        <v>3</v>
      </c>
      <c r="C331" s="110">
        <v>9</v>
      </c>
      <c r="D331" s="110">
        <v>7</v>
      </c>
      <c r="E331" s="110"/>
      <c r="F331" s="123" t="s">
        <v>302</v>
      </c>
      <c r="G331" s="112">
        <f t="shared" ref="G331:O331" si="141">+G332</f>
        <v>0</v>
      </c>
      <c r="H331" s="112">
        <f t="shared" si="141"/>
        <v>0</v>
      </c>
      <c r="I331" s="112">
        <f t="shared" si="141"/>
        <v>0</v>
      </c>
      <c r="J331" s="112">
        <f t="shared" si="141"/>
        <v>0</v>
      </c>
      <c r="K331" s="112">
        <f t="shared" si="141"/>
        <v>0</v>
      </c>
      <c r="L331" s="112">
        <f t="shared" si="141"/>
        <v>0</v>
      </c>
      <c r="M331" s="112">
        <f t="shared" si="141"/>
        <v>0</v>
      </c>
      <c r="N331" s="112">
        <f t="shared" si="141"/>
        <v>0</v>
      </c>
      <c r="O331" s="134">
        <f t="shared" si="141"/>
        <v>0</v>
      </c>
    </row>
    <row r="332" spans="1:15" ht="12.75" x14ac:dyDescent="0.2">
      <c r="A332" s="124">
        <v>2</v>
      </c>
      <c r="B332" s="115">
        <v>3</v>
      </c>
      <c r="C332" s="115">
        <v>9</v>
      </c>
      <c r="D332" s="115">
        <v>7</v>
      </c>
      <c r="E332" s="115" t="s">
        <v>58</v>
      </c>
      <c r="F332" s="116" t="s">
        <v>302</v>
      </c>
      <c r="G332" s="112"/>
      <c r="H332" s="112"/>
      <c r="I332" s="112"/>
      <c r="J332" s="112"/>
      <c r="K332" s="112"/>
      <c r="L332" s="112"/>
      <c r="M332" s="112"/>
      <c r="N332" s="117">
        <f>SUBTOTAL(9,G332:M332)</f>
        <v>0</v>
      </c>
      <c r="O332" s="118">
        <f>IFERROR(N332/$N$18*100,"0.00")</f>
        <v>0</v>
      </c>
    </row>
    <row r="333" spans="1:15" ht="12.75" x14ac:dyDescent="0.2">
      <c r="A333" s="109">
        <v>2</v>
      </c>
      <c r="B333" s="110">
        <v>3</v>
      </c>
      <c r="C333" s="110">
        <v>9</v>
      </c>
      <c r="D333" s="110">
        <v>8</v>
      </c>
      <c r="E333" s="110"/>
      <c r="F333" s="123" t="s">
        <v>303</v>
      </c>
      <c r="G333" s="112">
        <f t="shared" ref="G333:O333" si="142">+G334</f>
        <v>0</v>
      </c>
      <c r="H333" s="112">
        <f t="shared" si="142"/>
        <v>0</v>
      </c>
      <c r="I333" s="112">
        <f t="shared" si="142"/>
        <v>0</v>
      </c>
      <c r="J333" s="112">
        <f t="shared" si="142"/>
        <v>0</v>
      </c>
      <c r="K333" s="112">
        <f t="shared" si="142"/>
        <v>0</v>
      </c>
      <c r="L333" s="112">
        <f t="shared" si="142"/>
        <v>0</v>
      </c>
      <c r="M333" s="112">
        <f t="shared" si="142"/>
        <v>0</v>
      </c>
      <c r="N333" s="112">
        <f t="shared" si="142"/>
        <v>0</v>
      </c>
      <c r="O333" s="134">
        <f t="shared" si="142"/>
        <v>0</v>
      </c>
    </row>
    <row r="334" spans="1:15" ht="12.75" x14ac:dyDescent="0.2">
      <c r="A334" s="124">
        <v>2</v>
      </c>
      <c r="B334" s="115">
        <v>3</v>
      </c>
      <c r="C334" s="115">
        <v>9</v>
      </c>
      <c r="D334" s="115">
        <v>8</v>
      </c>
      <c r="E334" s="115" t="s">
        <v>58</v>
      </c>
      <c r="F334" s="116" t="s">
        <v>303</v>
      </c>
      <c r="G334" s="112"/>
      <c r="H334" s="112"/>
      <c r="I334" s="112"/>
      <c r="J334" s="112"/>
      <c r="K334" s="112"/>
      <c r="L334" s="112"/>
      <c r="M334" s="112"/>
      <c r="N334" s="117">
        <f>SUBTOTAL(9,G334:M334)</f>
        <v>0</v>
      </c>
      <c r="O334" s="118">
        <f>IFERROR(N334/$N$18*100,"0.00")</f>
        <v>0</v>
      </c>
    </row>
    <row r="335" spans="1:15" ht="12.75" x14ac:dyDescent="0.2">
      <c r="A335" s="109">
        <v>2</v>
      </c>
      <c r="B335" s="110">
        <v>3</v>
      </c>
      <c r="C335" s="110">
        <v>9</v>
      </c>
      <c r="D335" s="110">
        <v>9</v>
      </c>
      <c r="E335" s="110"/>
      <c r="F335" s="123" t="s">
        <v>304</v>
      </c>
      <c r="G335" s="112">
        <f t="shared" ref="G335:O335" si="143">+G336</f>
        <v>0</v>
      </c>
      <c r="H335" s="112">
        <f t="shared" si="143"/>
        <v>0</v>
      </c>
      <c r="I335" s="112">
        <f t="shared" si="143"/>
        <v>0</v>
      </c>
      <c r="J335" s="112">
        <f t="shared" si="143"/>
        <v>0</v>
      </c>
      <c r="K335" s="112">
        <f t="shared" si="143"/>
        <v>0</v>
      </c>
      <c r="L335" s="112">
        <f t="shared" si="143"/>
        <v>0</v>
      </c>
      <c r="M335" s="112">
        <f t="shared" si="143"/>
        <v>0</v>
      </c>
      <c r="N335" s="112">
        <f t="shared" si="143"/>
        <v>0</v>
      </c>
      <c r="O335" s="134">
        <f t="shared" si="143"/>
        <v>0</v>
      </c>
    </row>
    <row r="336" spans="1:15" ht="12.75" x14ac:dyDescent="0.2">
      <c r="A336" s="124">
        <v>2</v>
      </c>
      <c r="B336" s="115">
        <v>3</v>
      </c>
      <c r="C336" s="115">
        <v>9</v>
      </c>
      <c r="D336" s="115">
        <v>9</v>
      </c>
      <c r="E336" s="115" t="s">
        <v>58</v>
      </c>
      <c r="F336" s="116" t="s">
        <v>304</v>
      </c>
      <c r="G336" s="117"/>
      <c r="H336" s="117"/>
      <c r="I336" s="117"/>
      <c r="J336" s="117"/>
      <c r="K336" s="117"/>
      <c r="L336" s="117"/>
      <c r="M336" s="117"/>
      <c r="N336" s="117">
        <f>SUBTOTAL(9,G336:M336)</f>
        <v>0</v>
      </c>
      <c r="O336" s="118">
        <f>IFERROR(N336/$N$18*100,"0.00")</f>
        <v>0</v>
      </c>
    </row>
    <row r="337" spans="1:15" ht="12.75" x14ac:dyDescent="0.2">
      <c r="A337" s="98">
        <v>2</v>
      </c>
      <c r="B337" s="99">
        <v>4</v>
      </c>
      <c r="C337" s="100"/>
      <c r="D337" s="100"/>
      <c r="E337" s="100"/>
      <c r="F337" s="101" t="s">
        <v>305</v>
      </c>
      <c r="G337" s="131">
        <f>+G338+G354+G365+G370+G379+G386</f>
        <v>0</v>
      </c>
      <c r="H337" s="131">
        <f t="shared" ref="H337:N337" si="144">+H338+H354+H365+H370+H379+H386</f>
        <v>0</v>
      </c>
      <c r="I337" s="131">
        <f t="shared" si="144"/>
        <v>0</v>
      </c>
      <c r="J337" s="131">
        <f t="shared" si="144"/>
        <v>0</v>
      </c>
      <c r="K337" s="131">
        <f t="shared" si="144"/>
        <v>0</v>
      </c>
      <c r="L337" s="131">
        <f t="shared" si="144"/>
        <v>0</v>
      </c>
      <c r="M337" s="131">
        <f t="shared" si="144"/>
        <v>0</v>
      </c>
      <c r="N337" s="131">
        <f t="shared" si="144"/>
        <v>0</v>
      </c>
      <c r="O337" s="103">
        <v>0</v>
      </c>
    </row>
    <row r="338" spans="1:15" ht="12.75" x14ac:dyDescent="0.2">
      <c r="A338" s="104">
        <v>2</v>
      </c>
      <c r="B338" s="105">
        <v>4</v>
      </c>
      <c r="C338" s="105">
        <v>1</v>
      </c>
      <c r="D338" s="105"/>
      <c r="E338" s="105"/>
      <c r="F338" s="106" t="s">
        <v>306</v>
      </c>
      <c r="G338" s="121">
        <f t="shared" ref="G338:N338" si="145">+G339+G343+G347+G350+G352</f>
        <v>0</v>
      </c>
      <c r="H338" s="121">
        <f t="shared" si="145"/>
        <v>0</v>
      </c>
      <c r="I338" s="121">
        <f t="shared" si="145"/>
        <v>0</v>
      </c>
      <c r="J338" s="121">
        <f t="shared" si="145"/>
        <v>0</v>
      </c>
      <c r="K338" s="121">
        <f t="shared" si="145"/>
        <v>0</v>
      </c>
      <c r="L338" s="121">
        <f t="shared" si="145"/>
        <v>0</v>
      </c>
      <c r="M338" s="121">
        <f t="shared" si="145"/>
        <v>0</v>
      </c>
      <c r="N338" s="121">
        <f t="shared" si="145"/>
        <v>0</v>
      </c>
      <c r="O338" s="108">
        <v>0</v>
      </c>
    </row>
    <row r="339" spans="1:15" ht="12.75" x14ac:dyDescent="0.2">
      <c r="A339" s="109">
        <v>2</v>
      </c>
      <c r="B339" s="110">
        <v>4</v>
      </c>
      <c r="C339" s="110">
        <v>1</v>
      </c>
      <c r="D339" s="110">
        <v>1</v>
      </c>
      <c r="E339" s="110"/>
      <c r="F339" s="123" t="s">
        <v>307</v>
      </c>
      <c r="G339" s="112">
        <f t="shared" ref="G339:N339" si="146">+G340+G341+G342</f>
        <v>0</v>
      </c>
      <c r="H339" s="112">
        <f t="shared" si="146"/>
        <v>0</v>
      </c>
      <c r="I339" s="112">
        <f t="shared" si="146"/>
        <v>0</v>
      </c>
      <c r="J339" s="112">
        <f t="shared" si="146"/>
        <v>0</v>
      </c>
      <c r="K339" s="112">
        <f t="shared" si="146"/>
        <v>0</v>
      </c>
      <c r="L339" s="112">
        <f t="shared" si="146"/>
        <v>0</v>
      </c>
      <c r="M339" s="112">
        <f t="shared" si="146"/>
        <v>0</v>
      </c>
      <c r="N339" s="112">
        <f t="shared" si="146"/>
        <v>0</v>
      </c>
      <c r="O339" s="134">
        <f>+O340+O341+O342</f>
        <v>0</v>
      </c>
    </row>
    <row r="340" spans="1:15" ht="12.75" x14ac:dyDescent="0.2">
      <c r="A340" s="124">
        <v>2</v>
      </c>
      <c r="B340" s="115">
        <v>4</v>
      </c>
      <c r="C340" s="115">
        <v>1</v>
      </c>
      <c r="D340" s="115">
        <v>1</v>
      </c>
      <c r="E340" s="115" t="s">
        <v>58</v>
      </c>
      <c r="F340" s="122" t="s">
        <v>308</v>
      </c>
      <c r="G340" s="117"/>
      <c r="H340" s="117"/>
      <c r="I340" s="117"/>
      <c r="J340" s="117"/>
      <c r="K340" s="117"/>
      <c r="L340" s="117"/>
      <c r="M340" s="117"/>
      <c r="N340" s="117">
        <f>SUBTOTAL(9,G340:M340)</f>
        <v>0</v>
      </c>
      <c r="O340" s="118">
        <f>IFERROR(N340/$N$18*100,"0.00")</f>
        <v>0</v>
      </c>
    </row>
    <row r="341" spans="1:15" ht="12.75" x14ac:dyDescent="0.2">
      <c r="A341" s="124">
        <v>2</v>
      </c>
      <c r="B341" s="115">
        <v>4</v>
      </c>
      <c r="C341" s="115">
        <v>1</v>
      </c>
      <c r="D341" s="115">
        <v>1</v>
      </c>
      <c r="E341" s="115" t="s">
        <v>60</v>
      </c>
      <c r="F341" s="122" t="s">
        <v>309</v>
      </c>
      <c r="G341" s="117"/>
      <c r="H341" s="117"/>
      <c r="I341" s="117"/>
      <c r="J341" s="117"/>
      <c r="K341" s="117"/>
      <c r="L341" s="117"/>
      <c r="M341" s="117"/>
      <c r="N341" s="117">
        <f>SUBTOTAL(9,G341:M341)</f>
        <v>0</v>
      </c>
      <c r="O341" s="118">
        <f>IFERROR(N341/$N$18*100,"0.00")</f>
        <v>0</v>
      </c>
    </row>
    <row r="342" spans="1:15" ht="12.75" x14ac:dyDescent="0.2">
      <c r="A342" s="124">
        <v>2</v>
      </c>
      <c r="B342" s="115">
        <v>4</v>
      </c>
      <c r="C342" s="115">
        <v>1</v>
      </c>
      <c r="D342" s="115">
        <v>1</v>
      </c>
      <c r="E342" s="115" t="s">
        <v>62</v>
      </c>
      <c r="F342" s="122" t="s">
        <v>310</v>
      </c>
      <c r="G342" s="112"/>
      <c r="H342" s="112"/>
      <c r="I342" s="112"/>
      <c r="J342" s="112"/>
      <c r="K342" s="112"/>
      <c r="L342" s="112"/>
      <c r="M342" s="112"/>
      <c r="N342" s="117">
        <f>SUBTOTAL(9,G342:M342)</f>
        <v>0</v>
      </c>
      <c r="O342" s="118">
        <f>IFERROR(N342/$N$18*100,"0.00")</f>
        <v>0</v>
      </c>
    </row>
    <row r="343" spans="1:15" ht="12.75" x14ac:dyDescent="0.2">
      <c r="A343" s="109">
        <v>2</v>
      </c>
      <c r="B343" s="110">
        <v>4</v>
      </c>
      <c r="C343" s="110">
        <v>1</v>
      </c>
      <c r="D343" s="110">
        <v>2</v>
      </c>
      <c r="E343" s="110"/>
      <c r="F343" s="123" t="s">
        <v>311</v>
      </c>
      <c r="G343" s="112">
        <f t="shared" ref="G343:N343" si="147">+G344+G345+G346</f>
        <v>0</v>
      </c>
      <c r="H343" s="112">
        <f t="shared" si="147"/>
        <v>0</v>
      </c>
      <c r="I343" s="112">
        <f t="shared" si="147"/>
        <v>0</v>
      </c>
      <c r="J343" s="112">
        <f t="shared" si="147"/>
        <v>0</v>
      </c>
      <c r="K343" s="112">
        <f t="shared" si="147"/>
        <v>0</v>
      </c>
      <c r="L343" s="112">
        <f t="shared" si="147"/>
        <v>0</v>
      </c>
      <c r="M343" s="112">
        <f t="shared" si="147"/>
        <v>0</v>
      </c>
      <c r="N343" s="112">
        <f t="shared" si="147"/>
        <v>0</v>
      </c>
      <c r="O343" s="134">
        <f>+O344+O345+O346</f>
        <v>0</v>
      </c>
    </row>
    <row r="344" spans="1:15" ht="12.75" x14ac:dyDescent="0.2">
      <c r="A344" s="135">
        <v>2</v>
      </c>
      <c r="B344" s="115">
        <v>4</v>
      </c>
      <c r="C344" s="115">
        <v>1</v>
      </c>
      <c r="D344" s="115">
        <v>2</v>
      </c>
      <c r="E344" s="115" t="s">
        <v>58</v>
      </c>
      <c r="F344" s="122" t="s">
        <v>312</v>
      </c>
      <c r="G344" s="117"/>
      <c r="H344" s="117"/>
      <c r="I344" s="117"/>
      <c r="J344" s="117"/>
      <c r="K344" s="117"/>
      <c r="L344" s="117"/>
      <c r="M344" s="117"/>
      <c r="N344" s="117">
        <f>SUBTOTAL(9,G344:M344)</f>
        <v>0</v>
      </c>
      <c r="O344" s="118">
        <f>IFERROR(N344/$N$18*100,"0.00")</f>
        <v>0</v>
      </c>
    </row>
    <row r="345" spans="1:15" ht="12.75" x14ac:dyDescent="0.2">
      <c r="A345" s="124">
        <v>2</v>
      </c>
      <c r="B345" s="115">
        <v>4</v>
      </c>
      <c r="C345" s="115">
        <v>1</v>
      </c>
      <c r="D345" s="115">
        <v>2</v>
      </c>
      <c r="E345" s="115" t="s">
        <v>60</v>
      </c>
      <c r="F345" s="122" t="s">
        <v>313</v>
      </c>
      <c r="G345" s="117"/>
      <c r="H345" s="117"/>
      <c r="I345" s="117"/>
      <c r="J345" s="117"/>
      <c r="K345" s="117"/>
      <c r="L345" s="117"/>
      <c r="M345" s="117"/>
      <c r="N345" s="117">
        <f>SUBTOTAL(9,G345:M345)</f>
        <v>0</v>
      </c>
      <c r="O345" s="118">
        <f>IFERROR(N345/$N$18*100,"0.00")</f>
        <v>0</v>
      </c>
    </row>
    <row r="346" spans="1:15" ht="12.75" x14ac:dyDescent="0.2">
      <c r="A346" s="124">
        <v>2</v>
      </c>
      <c r="B346" s="115">
        <v>4</v>
      </c>
      <c r="C346" s="115">
        <v>1</v>
      </c>
      <c r="D346" s="115">
        <v>2</v>
      </c>
      <c r="E346" s="115" t="s">
        <v>62</v>
      </c>
      <c r="F346" s="122" t="s">
        <v>314</v>
      </c>
      <c r="G346" s="112"/>
      <c r="H346" s="112"/>
      <c r="I346" s="112"/>
      <c r="J346" s="112"/>
      <c r="K346" s="112"/>
      <c r="L346" s="112"/>
      <c r="M346" s="112"/>
      <c r="N346" s="117">
        <f>SUBTOTAL(9,G346:M346)</f>
        <v>0</v>
      </c>
      <c r="O346" s="118">
        <f>IFERROR(N346/$N$18*100,"0.00")</f>
        <v>0</v>
      </c>
    </row>
    <row r="347" spans="1:15" ht="12.75" x14ac:dyDescent="0.2">
      <c r="A347" s="109">
        <v>2</v>
      </c>
      <c r="B347" s="110">
        <v>4</v>
      </c>
      <c r="C347" s="110">
        <v>1</v>
      </c>
      <c r="D347" s="110">
        <v>4</v>
      </c>
      <c r="E347" s="115"/>
      <c r="F347" s="143" t="s">
        <v>315</v>
      </c>
      <c r="G347" s="112">
        <f t="shared" ref="G347:N347" si="148">+G348+G349</f>
        <v>0</v>
      </c>
      <c r="H347" s="112">
        <f t="shared" si="148"/>
        <v>0</v>
      </c>
      <c r="I347" s="112">
        <f t="shared" si="148"/>
        <v>0</v>
      </c>
      <c r="J347" s="112">
        <f t="shared" si="148"/>
        <v>0</v>
      </c>
      <c r="K347" s="112">
        <f t="shared" si="148"/>
        <v>0</v>
      </c>
      <c r="L347" s="112">
        <f t="shared" si="148"/>
        <v>0</v>
      </c>
      <c r="M347" s="112">
        <f t="shared" si="148"/>
        <v>0</v>
      </c>
      <c r="N347" s="112">
        <f t="shared" si="148"/>
        <v>0</v>
      </c>
      <c r="O347" s="134">
        <f>+O348+O349</f>
        <v>0</v>
      </c>
    </row>
    <row r="348" spans="1:15" ht="12.75" x14ac:dyDescent="0.2">
      <c r="A348" s="144">
        <v>2</v>
      </c>
      <c r="B348" s="145">
        <v>4</v>
      </c>
      <c r="C348" s="145">
        <v>1</v>
      </c>
      <c r="D348" s="145">
        <v>4</v>
      </c>
      <c r="E348" s="115" t="s">
        <v>58</v>
      </c>
      <c r="F348" s="146" t="s">
        <v>316</v>
      </c>
      <c r="G348" s="117"/>
      <c r="H348" s="117"/>
      <c r="I348" s="117"/>
      <c r="J348" s="117"/>
      <c r="K348" s="117"/>
      <c r="L348" s="117"/>
      <c r="M348" s="117"/>
      <c r="N348" s="117">
        <f>SUBTOTAL(9,G348:M348)</f>
        <v>0</v>
      </c>
      <c r="O348" s="118">
        <f>IFERROR(N348/$N$18*100,"0.00")</f>
        <v>0</v>
      </c>
    </row>
    <row r="349" spans="1:15" ht="12.75" x14ac:dyDescent="0.2">
      <c r="A349" s="124">
        <v>2</v>
      </c>
      <c r="B349" s="115">
        <v>4</v>
      </c>
      <c r="C349" s="115">
        <v>1</v>
      </c>
      <c r="D349" s="115">
        <v>4</v>
      </c>
      <c r="E349" s="115" t="s">
        <v>60</v>
      </c>
      <c r="F349" s="122" t="s">
        <v>317</v>
      </c>
      <c r="G349" s="112"/>
      <c r="H349" s="112"/>
      <c r="I349" s="112"/>
      <c r="J349" s="112"/>
      <c r="K349" s="112"/>
      <c r="L349" s="112"/>
      <c r="M349" s="112"/>
      <c r="N349" s="117">
        <f>SUBTOTAL(9,G349:M349)</f>
        <v>0</v>
      </c>
      <c r="O349" s="118">
        <f>IFERROR(N349/$N$18*100,"0.00")</f>
        <v>0</v>
      </c>
    </row>
    <row r="350" spans="1:15" ht="12.75" x14ac:dyDescent="0.2">
      <c r="A350" s="132">
        <v>2</v>
      </c>
      <c r="B350" s="110">
        <v>4</v>
      </c>
      <c r="C350" s="110">
        <v>1</v>
      </c>
      <c r="D350" s="110">
        <v>5</v>
      </c>
      <c r="E350" s="110"/>
      <c r="F350" s="143" t="s">
        <v>318</v>
      </c>
      <c r="G350" s="112">
        <f t="shared" ref="G350:O350" si="149">+G351</f>
        <v>0</v>
      </c>
      <c r="H350" s="112">
        <f t="shared" si="149"/>
        <v>0</v>
      </c>
      <c r="I350" s="112">
        <f t="shared" si="149"/>
        <v>0</v>
      </c>
      <c r="J350" s="112">
        <f t="shared" si="149"/>
        <v>0</v>
      </c>
      <c r="K350" s="112">
        <f t="shared" si="149"/>
        <v>0</v>
      </c>
      <c r="L350" s="112">
        <f t="shared" si="149"/>
        <v>0</v>
      </c>
      <c r="M350" s="112">
        <f t="shared" si="149"/>
        <v>0</v>
      </c>
      <c r="N350" s="112">
        <f t="shared" si="149"/>
        <v>0</v>
      </c>
      <c r="O350" s="113">
        <v>0</v>
      </c>
    </row>
    <row r="351" spans="1:15" ht="12.75" x14ac:dyDescent="0.2">
      <c r="A351" s="124">
        <v>2</v>
      </c>
      <c r="B351" s="115">
        <v>4</v>
      </c>
      <c r="C351" s="115">
        <v>1</v>
      </c>
      <c r="D351" s="115">
        <v>5</v>
      </c>
      <c r="E351" s="115" t="s">
        <v>58</v>
      </c>
      <c r="F351" s="122" t="s">
        <v>318</v>
      </c>
      <c r="G351" s="112"/>
      <c r="H351" s="112"/>
      <c r="I351" s="112"/>
      <c r="J351" s="112"/>
      <c r="K351" s="112"/>
      <c r="L351" s="112"/>
      <c r="M351" s="112"/>
      <c r="N351" s="117">
        <f>SUBTOTAL(9,G351:M351)</f>
        <v>0</v>
      </c>
      <c r="O351" s="118">
        <f>IFERROR(N351/$N$18*100,"0.00")</f>
        <v>0</v>
      </c>
    </row>
    <row r="352" spans="1:15" ht="12.75" x14ac:dyDescent="0.2">
      <c r="A352" s="109">
        <v>2</v>
      </c>
      <c r="B352" s="110">
        <v>4</v>
      </c>
      <c r="C352" s="110">
        <v>1</v>
      </c>
      <c r="D352" s="110">
        <v>6</v>
      </c>
      <c r="E352" s="115"/>
      <c r="F352" s="143" t="s">
        <v>319</v>
      </c>
      <c r="G352" s="112">
        <f t="shared" ref="G352:O352" si="150">+G353</f>
        <v>0</v>
      </c>
      <c r="H352" s="112">
        <f t="shared" si="150"/>
        <v>0</v>
      </c>
      <c r="I352" s="112">
        <f t="shared" si="150"/>
        <v>0</v>
      </c>
      <c r="J352" s="112">
        <f t="shared" si="150"/>
        <v>0</v>
      </c>
      <c r="K352" s="112">
        <f t="shared" si="150"/>
        <v>0</v>
      </c>
      <c r="L352" s="112">
        <f t="shared" si="150"/>
        <v>0</v>
      </c>
      <c r="M352" s="112">
        <f t="shared" si="150"/>
        <v>0</v>
      </c>
      <c r="N352" s="112">
        <f t="shared" si="150"/>
        <v>0</v>
      </c>
      <c r="O352" s="134">
        <f t="shared" si="150"/>
        <v>0</v>
      </c>
    </row>
    <row r="353" spans="1:15" ht="12.75" x14ac:dyDescent="0.2">
      <c r="A353" s="124">
        <v>2</v>
      </c>
      <c r="B353" s="115">
        <v>4</v>
      </c>
      <c r="C353" s="115">
        <v>1</v>
      </c>
      <c r="D353" s="115">
        <v>6</v>
      </c>
      <c r="E353" s="115" t="s">
        <v>58</v>
      </c>
      <c r="F353" s="122" t="s">
        <v>320</v>
      </c>
      <c r="G353" s="112"/>
      <c r="H353" s="112"/>
      <c r="I353" s="112"/>
      <c r="J353" s="112"/>
      <c r="K353" s="112"/>
      <c r="L353" s="112"/>
      <c r="M353" s="112"/>
      <c r="N353" s="117">
        <f>SUBTOTAL(9,G353:M353)</f>
        <v>0</v>
      </c>
      <c r="O353" s="118">
        <f>IFERROR(N353/$N$18*100,"0.00")</f>
        <v>0</v>
      </c>
    </row>
    <row r="354" spans="1:15" ht="12.75" x14ac:dyDescent="0.2">
      <c r="A354" s="104">
        <v>2</v>
      </c>
      <c r="B354" s="105">
        <v>4</v>
      </c>
      <c r="C354" s="105">
        <v>2</v>
      </c>
      <c r="D354" s="105"/>
      <c r="E354" s="105"/>
      <c r="F354" s="106" t="s">
        <v>321</v>
      </c>
      <c r="G354" s="121">
        <f>+G355+G357+G361</f>
        <v>0</v>
      </c>
      <c r="H354" s="121">
        <f t="shared" ref="H354:N354" si="151">+H355+H357+H361</f>
        <v>0</v>
      </c>
      <c r="I354" s="121">
        <f t="shared" si="151"/>
        <v>0</v>
      </c>
      <c r="J354" s="121">
        <f t="shared" si="151"/>
        <v>0</v>
      </c>
      <c r="K354" s="121">
        <f t="shared" si="151"/>
        <v>0</v>
      </c>
      <c r="L354" s="121">
        <f t="shared" si="151"/>
        <v>0</v>
      </c>
      <c r="M354" s="121">
        <f t="shared" si="151"/>
        <v>0</v>
      </c>
      <c r="N354" s="121">
        <f t="shared" si="151"/>
        <v>0</v>
      </c>
      <c r="O354" s="108">
        <v>0</v>
      </c>
    </row>
    <row r="355" spans="1:15" ht="12.75" x14ac:dyDescent="0.2">
      <c r="A355" s="109">
        <v>2</v>
      </c>
      <c r="B355" s="110">
        <v>4</v>
      </c>
      <c r="C355" s="110">
        <v>2</v>
      </c>
      <c r="D355" s="110">
        <v>1</v>
      </c>
      <c r="E355" s="115"/>
      <c r="F355" s="123" t="s">
        <v>322</v>
      </c>
      <c r="G355" s="112">
        <f t="shared" ref="G355:O355" si="152">+G356</f>
        <v>0</v>
      </c>
      <c r="H355" s="112">
        <f t="shared" si="152"/>
        <v>0</v>
      </c>
      <c r="I355" s="112">
        <f t="shared" si="152"/>
        <v>0</v>
      </c>
      <c r="J355" s="112">
        <f t="shared" si="152"/>
        <v>0</v>
      </c>
      <c r="K355" s="112">
        <f t="shared" si="152"/>
        <v>0</v>
      </c>
      <c r="L355" s="112">
        <f t="shared" si="152"/>
        <v>0</v>
      </c>
      <c r="M355" s="112">
        <f t="shared" si="152"/>
        <v>0</v>
      </c>
      <c r="N355" s="112">
        <f t="shared" si="152"/>
        <v>0</v>
      </c>
      <c r="O355" s="134">
        <f t="shared" si="152"/>
        <v>0</v>
      </c>
    </row>
    <row r="356" spans="1:15" ht="12.75" x14ac:dyDescent="0.2">
      <c r="A356" s="114">
        <v>2</v>
      </c>
      <c r="B356" s="115">
        <v>4</v>
      </c>
      <c r="C356" s="115">
        <v>2</v>
      </c>
      <c r="D356" s="115">
        <v>1</v>
      </c>
      <c r="E356" s="115" t="s">
        <v>58</v>
      </c>
      <c r="F356" s="122" t="s">
        <v>323</v>
      </c>
      <c r="G356" s="112"/>
      <c r="H356" s="112"/>
      <c r="I356" s="112"/>
      <c r="J356" s="112"/>
      <c r="K356" s="112"/>
      <c r="L356" s="112"/>
      <c r="M356" s="112"/>
      <c r="N356" s="117">
        <f>SUBTOTAL(9,G356:M356)</f>
        <v>0</v>
      </c>
      <c r="O356" s="118">
        <f>IFERROR(N356/$N$18*100,"0.00")</f>
        <v>0</v>
      </c>
    </row>
    <row r="357" spans="1:15" ht="12.75" x14ac:dyDescent="0.2">
      <c r="A357" s="109">
        <v>2</v>
      </c>
      <c r="B357" s="110">
        <v>4</v>
      </c>
      <c r="C357" s="110">
        <v>2</v>
      </c>
      <c r="D357" s="110">
        <v>2</v>
      </c>
      <c r="E357" s="115"/>
      <c r="F357" s="143" t="s">
        <v>324</v>
      </c>
      <c r="G357" s="112">
        <f t="shared" ref="G357:N357" si="153">+G358+G359+G360</f>
        <v>0</v>
      </c>
      <c r="H357" s="112">
        <f t="shared" si="153"/>
        <v>0</v>
      </c>
      <c r="I357" s="112">
        <f t="shared" si="153"/>
        <v>0</v>
      </c>
      <c r="J357" s="112">
        <f t="shared" si="153"/>
        <v>0</v>
      </c>
      <c r="K357" s="112">
        <f t="shared" si="153"/>
        <v>0</v>
      </c>
      <c r="L357" s="112">
        <f t="shared" si="153"/>
        <v>0</v>
      </c>
      <c r="M357" s="112">
        <f t="shared" si="153"/>
        <v>0</v>
      </c>
      <c r="N357" s="112">
        <f t="shared" si="153"/>
        <v>0</v>
      </c>
      <c r="O357" s="113">
        <v>0</v>
      </c>
    </row>
    <row r="358" spans="1:15" ht="22.5" x14ac:dyDescent="0.2">
      <c r="A358" s="114">
        <v>2</v>
      </c>
      <c r="B358" s="115">
        <v>4</v>
      </c>
      <c r="C358" s="115">
        <v>2</v>
      </c>
      <c r="D358" s="115">
        <v>2</v>
      </c>
      <c r="E358" s="115" t="s">
        <v>58</v>
      </c>
      <c r="F358" s="122" t="s">
        <v>325</v>
      </c>
      <c r="G358" s="112"/>
      <c r="H358" s="112"/>
      <c r="I358" s="112"/>
      <c r="J358" s="112"/>
      <c r="K358" s="112"/>
      <c r="L358" s="112"/>
      <c r="M358" s="112"/>
      <c r="N358" s="117">
        <f>SUBTOTAL(9,G358:M358)</f>
        <v>0</v>
      </c>
      <c r="O358" s="118">
        <f>IFERROR(N358/$N$18*100,"0.00")</f>
        <v>0</v>
      </c>
    </row>
    <row r="359" spans="1:15" ht="22.5" x14ac:dyDescent="0.2">
      <c r="A359" s="114">
        <v>2</v>
      </c>
      <c r="B359" s="115">
        <v>4</v>
      </c>
      <c r="C359" s="115">
        <v>2</v>
      </c>
      <c r="D359" s="115">
        <v>2</v>
      </c>
      <c r="E359" s="115" t="s">
        <v>60</v>
      </c>
      <c r="F359" s="122" t="s">
        <v>326</v>
      </c>
      <c r="G359" s="112"/>
      <c r="H359" s="112"/>
      <c r="I359" s="112"/>
      <c r="J359" s="112"/>
      <c r="K359" s="112"/>
      <c r="L359" s="112"/>
      <c r="M359" s="112"/>
      <c r="N359" s="117">
        <f>SUBTOTAL(9,G359:M359)</f>
        <v>0</v>
      </c>
      <c r="O359" s="118">
        <f>IFERROR(N359/$N$18*100,"0.00")</f>
        <v>0</v>
      </c>
    </row>
    <row r="360" spans="1:15" ht="22.5" x14ac:dyDescent="0.2">
      <c r="A360" s="114">
        <v>2</v>
      </c>
      <c r="B360" s="115">
        <v>4</v>
      </c>
      <c r="C360" s="115">
        <v>2</v>
      </c>
      <c r="D360" s="115">
        <v>2</v>
      </c>
      <c r="E360" s="115" t="s">
        <v>62</v>
      </c>
      <c r="F360" s="122" t="s">
        <v>327</v>
      </c>
      <c r="G360" s="112"/>
      <c r="H360" s="112"/>
      <c r="I360" s="112"/>
      <c r="J360" s="112"/>
      <c r="K360" s="112"/>
      <c r="L360" s="112"/>
      <c r="M360" s="112"/>
      <c r="N360" s="117">
        <f>SUBTOTAL(9,G360:M360)</f>
        <v>0</v>
      </c>
      <c r="O360" s="118">
        <f>IFERROR(N360/$N$18*100,"0.00")</f>
        <v>0</v>
      </c>
    </row>
    <row r="361" spans="1:15" ht="12.75" x14ac:dyDescent="0.2">
      <c r="A361" s="123">
        <v>2</v>
      </c>
      <c r="B361" s="110">
        <v>4</v>
      </c>
      <c r="C361" s="110">
        <v>2</v>
      </c>
      <c r="D361" s="110">
        <v>3</v>
      </c>
      <c r="E361" s="110"/>
      <c r="F361" s="143" t="s">
        <v>328</v>
      </c>
      <c r="G361" s="112">
        <f>G362+G363+G364</f>
        <v>0</v>
      </c>
      <c r="H361" s="112">
        <f t="shared" ref="H361:N361" si="154">H362+H363+H364</f>
        <v>0</v>
      </c>
      <c r="I361" s="112">
        <f t="shared" si="154"/>
        <v>0</v>
      </c>
      <c r="J361" s="112">
        <f t="shared" si="154"/>
        <v>0</v>
      </c>
      <c r="K361" s="112">
        <f t="shared" si="154"/>
        <v>0</v>
      </c>
      <c r="L361" s="112">
        <f t="shared" si="154"/>
        <v>0</v>
      </c>
      <c r="M361" s="112">
        <f t="shared" si="154"/>
        <v>0</v>
      </c>
      <c r="N361" s="112">
        <f t="shared" si="154"/>
        <v>0</v>
      </c>
      <c r="O361" s="147">
        <f>O362+O363+O364</f>
        <v>0</v>
      </c>
    </row>
    <row r="362" spans="1:15" ht="22.5" x14ac:dyDescent="0.2">
      <c r="A362" s="116">
        <v>2</v>
      </c>
      <c r="B362" s="115">
        <v>4</v>
      </c>
      <c r="C362" s="115">
        <v>2</v>
      </c>
      <c r="D362" s="115">
        <v>3</v>
      </c>
      <c r="E362" s="115" t="s">
        <v>58</v>
      </c>
      <c r="F362" s="122" t="s">
        <v>329</v>
      </c>
      <c r="G362" s="117"/>
      <c r="H362" s="117"/>
      <c r="I362" s="117"/>
      <c r="J362" s="117"/>
      <c r="K362" s="117"/>
      <c r="L362" s="117"/>
      <c r="M362" s="117"/>
      <c r="N362" s="117">
        <f>SUBTOTAL(9,G362:M362)</f>
        <v>0</v>
      </c>
      <c r="O362" s="118">
        <f>IFERROR(N362/$N$18*100,"0.00")</f>
        <v>0</v>
      </c>
    </row>
    <row r="363" spans="1:15" ht="12.75" x14ac:dyDescent="0.2">
      <c r="A363" s="116">
        <v>2</v>
      </c>
      <c r="B363" s="115">
        <v>4</v>
      </c>
      <c r="C363" s="115">
        <v>2</v>
      </c>
      <c r="D363" s="115">
        <v>3</v>
      </c>
      <c r="E363" s="115" t="s">
        <v>60</v>
      </c>
      <c r="F363" s="122" t="s">
        <v>330</v>
      </c>
      <c r="G363" s="117"/>
      <c r="H363" s="117"/>
      <c r="I363" s="117"/>
      <c r="J363" s="117"/>
      <c r="K363" s="117"/>
      <c r="L363" s="117"/>
      <c r="M363" s="117"/>
      <c r="N363" s="117">
        <f>SUBTOTAL(9,G363:M363)</f>
        <v>0</v>
      </c>
      <c r="O363" s="118">
        <f>IFERROR(N363/$N$18*100,"0.00")</f>
        <v>0</v>
      </c>
    </row>
    <row r="364" spans="1:15" ht="22.5" x14ac:dyDescent="0.2">
      <c r="A364" s="116">
        <v>2</v>
      </c>
      <c r="B364" s="115">
        <v>4</v>
      </c>
      <c r="C364" s="115">
        <v>2</v>
      </c>
      <c r="D364" s="115">
        <v>3</v>
      </c>
      <c r="E364" s="115" t="s">
        <v>62</v>
      </c>
      <c r="F364" s="122" t="s">
        <v>331</v>
      </c>
      <c r="G364" s="117"/>
      <c r="H364" s="117"/>
      <c r="I364" s="117"/>
      <c r="J364" s="117"/>
      <c r="K364" s="117"/>
      <c r="L364" s="117"/>
      <c r="M364" s="117"/>
      <c r="N364" s="117">
        <f>SUBTOTAL(9,G364:M364)</f>
        <v>0</v>
      </c>
      <c r="O364" s="118">
        <f>IFERROR(N364/$N$18*100,"0.00")</f>
        <v>0</v>
      </c>
    </row>
    <row r="365" spans="1:15" ht="12.75" x14ac:dyDescent="0.2">
      <c r="A365" s="104">
        <v>2</v>
      </c>
      <c r="B365" s="105">
        <v>4</v>
      </c>
      <c r="C365" s="105">
        <v>4</v>
      </c>
      <c r="D365" s="105"/>
      <c r="E365" s="105"/>
      <c r="F365" s="106" t="s">
        <v>332</v>
      </c>
      <c r="G365" s="121">
        <f>+G366</f>
        <v>0</v>
      </c>
      <c r="H365" s="121">
        <f t="shared" ref="H365:N365" si="155">+H366</f>
        <v>0</v>
      </c>
      <c r="I365" s="121">
        <f t="shared" si="155"/>
        <v>0</v>
      </c>
      <c r="J365" s="121">
        <f t="shared" si="155"/>
        <v>0</v>
      </c>
      <c r="K365" s="121">
        <f t="shared" si="155"/>
        <v>0</v>
      </c>
      <c r="L365" s="121">
        <f t="shared" si="155"/>
        <v>0</v>
      </c>
      <c r="M365" s="121">
        <f t="shared" si="155"/>
        <v>0</v>
      </c>
      <c r="N365" s="121">
        <f t="shared" si="155"/>
        <v>0</v>
      </c>
      <c r="O365" s="108">
        <v>0</v>
      </c>
    </row>
    <row r="366" spans="1:15" ht="12.75" x14ac:dyDescent="0.2">
      <c r="A366" s="123">
        <v>2</v>
      </c>
      <c r="B366" s="110">
        <v>4</v>
      </c>
      <c r="C366" s="110">
        <v>4</v>
      </c>
      <c r="D366" s="110">
        <v>1</v>
      </c>
      <c r="E366" s="110"/>
      <c r="F366" s="143" t="s">
        <v>333</v>
      </c>
      <c r="G366" s="112">
        <f>+G367+G368+G369</f>
        <v>0</v>
      </c>
      <c r="H366" s="112">
        <f t="shared" ref="H366:N366" si="156">+H367+H368+H369</f>
        <v>0</v>
      </c>
      <c r="I366" s="112">
        <f t="shared" si="156"/>
        <v>0</v>
      </c>
      <c r="J366" s="112">
        <f t="shared" si="156"/>
        <v>0</v>
      </c>
      <c r="K366" s="112">
        <f t="shared" si="156"/>
        <v>0</v>
      </c>
      <c r="L366" s="112">
        <f t="shared" si="156"/>
        <v>0</v>
      </c>
      <c r="M366" s="112">
        <f t="shared" si="156"/>
        <v>0</v>
      </c>
      <c r="N366" s="112">
        <f t="shared" si="156"/>
        <v>0</v>
      </c>
      <c r="O366" s="147">
        <f>+O367+O368+O369</f>
        <v>0</v>
      </c>
    </row>
    <row r="367" spans="1:15" ht="22.5" x14ac:dyDescent="0.2">
      <c r="A367" s="116">
        <v>2</v>
      </c>
      <c r="B367" s="115">
        <v>4</v>
      </c>
      <c r="C367" s="115">
        <v>4</v>
      </c>
      <c r="D367" s="115">
        <v>1</v>
      </c>
      <c r="E367" s="115" t="s">
        <v>58</v>
      </c>
      <c r="F367" s="122" t="s">
        <v>334</v>
      </c>
      <c r="G367" s="117"/>
      <c r="H367" s="117"/>
      <c r="I367" s="117"/>
      <c r="J367" s="117"/>
      <c r="K367" s="117"/>
      <c r="L367" s="117"/>
      <c r="M367" s="117"/>
      <c r="N367" s="117">
        <f>SUBTOTAL(9,G367:M367)</f>
        <v>0</v>
      </c>
      <c r="O367" s="118">
        <f>IFERROR(N367/$N$18*100,"0.00")</f>
        <v>0</v>
      </c>
    </row>
    <row r="368" spans="1:15" ht="12.75" x14ac:dyDescent="0.2">
      <c r="A368" s="116">
        <v>2</v>
      </c>
      <c r="B368" s="115">
        <v>4</v>
      </c>
      <c r="C368" s="115">
        <v>4</v>
      </c>
      <c r="D368" s="115">
        <v>1</v>
      </c>
      <c r="E368" s="115" t="s">
        <v>60</v>
      </c>
      <c r="F368" s="122" t="s">
        <v>335</v>
      </c>
      <c r="G368" s="117"/>
      <c r="H368" s="117"/>
      <c r="I368" s="117"/>
      <c r="J368" s="117"/>
      <c r="K368" s="117"/>
      <c r="L368" s="117"/>
      <c r="M368" s="117"/>
      <c r="N368" s="117">
        <f>SUBTOTAL(9,G368:M368)</f>
        <v>0</v>
      </c>
      <c r="O368" s="118">
        <f>IFERROR(N368/$N$18*100,"0.00")</f>
        <v>0</v>
      </c>
    </row>
    <row r="369" spans="1:15" ht="22.5" x14ac:dyDescent="0.2">
      <c r="A369" s="116">
        <v>2</v>
      </c>
      <c r="B369" s="115">
        <v>4</v>
      </c>
      <c r="C369" s="115">
        <v>4</v>
      </c>
      <c r="D369" s="115">
        <v>1</v>
      </c>
      <c r="E369" s="115" t="s">
        <v>62</v>
      </c>
      <c r="F369" s="122" t="s">
        <v>336</v>
      </c>
      <c r="G369" s="117"/>
      <c r="H369" s="117"/>
      <c r="I369" s="117"/>
      <c r="J369" s="117"/>
      <c r="K369" s="117"/>
      <c r="L369" s="117"/>
      <c r="M369" s="117"/>
      <c r="N369" s="117">
        <f>SUBTOTAL(9,G369:M369)</f>
        <v>0</v>
      </c>
      <c r="O369" s="118">
        <f>IFERROR(N369/$N$18*100,"0.00")</f>
        <v>0</v>
      </c>
    </row>
    <row r="370" spans="1:15" ht="12.75" x14ac:dyDescent="0.2">
      <c r="A370" s="104">
        <v>2</v>
      </c>
      <c r="B370" s="105">
        <v>4</v>
      </c>
      <c r="C370" s="105">
        <v>6</v>
      </c>
      <c r="D370" s="105"/>
      <c r="E370" s="105"/>
      <c r="F370" s="106" t="s">
        <v>337</v>
      </c>
      <c r="G370" s="121">
        <f t="shared" ref="G370:N370" si="157">+G371+G373+G375+G377</f>
        <v>0</v>
      </c>
      <c r="H370" s="121">
        <f t="shared" si="157"/>
        <v>0</v>
      </c>
      <c r="I370" s="121">
        <f t="shared" si="157"/>
        <v>0</v>
      </c>
      <c r="J370" s="121">
        <f t="shared" si="157"/>
        <v>0</v>
      </c>
      <c r="K370" s="121">
        <f t="shared" si="157"/>
        <v>0</v>
      </c>
      <c r="L370" s="121">
        <f t="shared" si="157"/>
        <v>0</v>
      </c>
      <c r="M370" s="121">
        <f t="shared" si="157"/>
        <v>0</v>
      </c>
      <c r="N370" s="121">
        <f t="shared" si="157"/>
        <v>0</v>
      </c>
      <c r="O370" s="108">
        <v>0</v>
      </c>
    </row>
    <row r="371" spans="1:15" ht="12.75" x14ac:dyDescent="0.2">
      <c r="A371" s="132">
        <v>2</v>
      </c>
      <c r="B371" s="110">
        <v>4</v>
      </c>
      <c r="C371" s="110">
        <v>6</v>
      </c>
      <c r="D371" s="110">
        <v>1</v>
      </c>
      <c r="E371" s="110"/>
      <c r="F371" s="143" t="s">
        <v>338</v>
      </c>
      <c r="G371" s="112">
        <f t="shared" ref="G371:O371" si="158">+G372</f>
        <v>0</v>
      </c>
      <c r="H371" s="112">
        <f t="shared" si="158"/>
        <v>0</v>
      </c>
      <c r="I371" s="112">
        <f t="shared" si="158"/>
        <v>0</v>
      </c>
      <c r="J371" s="112">
        <f t="shared" si="158"/>
        <v>0</v>
      </c>
      <c r="K371" s="112">
        <f t="shared" si="158"/>
        <v>0</v>
      </c>
      <c r="L371" s="112">
        <f t="shared" si="158"/>
        <v>0</v>
      </c>
      <c r="M371" s="112">
        <f t="shared" si="158"/>
        <v>0</v>
      </c>
      <c r="N371" s="112">
        <f t="shared" si="158"/>
        <v>0</v>
      </c>
      <c r="O371" s="134">
        <f t="shared" si="158"/>
        <v>0</v>
      </c>
    </row>
    <row r="372" spans="1:15" ht="12.75" x14ac:dyDescent="0.2">
      <c r="A372" s="124">
        <v>2</v>
      </c>
      <c r="B372" s="115">
        <v>4</v>
      </c>
      <c r="C372" s="115">
        <v>6</v>
      </c>
      <c r="D372" s="115">
        <v>1</v>
      </c>
      <c r="E372" s="115" t="s">
        <v>58</v>
      </c>
      <c r="F372" s="122" t="s">
        <v>338</v>
      </c>
      <c r="G372" s="112"/>
      <c r="H372" s="112"/>
      <c r="I372" s="112"/>
      <c r="J372" s="112"/>
      <c r="K372" s="112"/>
      <c r="L372" s="112"/>
      <c r="M372" s="112"/>
      <c r="N372" s="117">
        <f>SUBTOTAL(9,G372:M372)</f>
        <v>0</v>
      </c>
      <c r="O372" s="118">
        <f>IFERROR(N372/$N$18*100,"0.00")</f>
        <v>0</v>
      </c>
    </row>
    <row r="373" spans="1:15" ht="12.75" x14ac:dyDescent="0.2">
      <c r="A373" s="148">
        <v>2</v>
      </c>
      <c r="B373" s="149">
        <v>4</v>
      </c>
      <c r="C373" s="149">
        <v>6</v>
      </c>
      <c r="D373" s="149">
        <v>2</v>
      </c>
      <c r="E373" s="149"/>
      <c r="F373" s="150" t="s">
        <v>339</v>
      </c>
      <c r="G373" s="151">
        <f t="shared" ref="G373:O373" si="159">+G374</f>
        <v>0</v>
      </c>
      <c r="H373" s="151">
        <f t="shared" si="159"/>
        <v>0</v>
      </c>
      <c r="I373" s="151">
        <f t="shared" si="159"/>
        <v>0</v>
      </c>
      <c r="J373" s="151">
        <f t="shared" si="159"/>
        <v>0</v>
      </c>
      <c r="K373" s="151">
        <f t="shared" si="159"/>
        <v>0</v>
      </c>
      <c r="L373" s="151">
        <f t="shared" si="159"/>
        <v>0</v>
      </c>
      <c r="M373" s="151">
        <f t="shared" si="159"/>
        <v>0</v>
      </c>
      <c r="N373" s="151">
        <f t="shared" si="159"/>
        <v>0</v>
      </c>
      <c r="O373" s="152">
        <v>0</v>
      </c>
    </row>
    <row r="374" spans="1:15" ht="12.75" x14ac:dyDescent="0.2">
      <c r="A374" s="124">
        <v>2</v>
      </c>
      <c r="B374" s="115">
        <v>4</v>
      </c>
      <c r="C374" s="115">
        <v>6</v>
      </c>
      <c r="D374" s="115">
        <v>2</v>
      </c>
      <c r="E374" s="115" t="s">
        <v>58</v>
      </c>
      <c r="F374" s="122" t="s">
        <v>339</v>
      </c>
      <c r="G374" s="112"/>
      <c r="H374" s="112"/>
      <c r="I374" s="112"/>
      <c r="J374" s="112"/>
      <c r="K374" s="112"/>
      <c r="L374" s="112"/>
      <c r="M374" s="112"/>
      <c r="N374" s="117">
        <f>SUBTOTAL(9,G374:M374)</f>
        <v>0</v>
      </c>
      <c r="O374" s="118">
        <f>IFERROR(N374/$N$18*100,"0.00")</f>
        <v>0</v>
      </c>
    </row>
    <row r="375" spans="1:15" ht="12.75" x14ac:dyDescent="0.2">
      <c r="A375" s="132">
        <v>2</v>
      </c>
      <c r="B375" s="110">
        <v>4</v>
      </c>
      <c r="C375" s="110">
        <v>6</v>
      </c>
      <c r="D375" s="110">
        <v>3</v>
      </c>
      <c r="E375" s="115"/>
      <c r="F375" s="143" t="s">
        <v>340</v>
      </c>
      <c r="G375" s="112">
        <f t="shared" ref="G375:O375" si="160">+G376</f>
        <v>0</v>
      </c>
      <c r="H375" s="112">
        <f t="shared" si="160"/>
        <v>0</v>
      </c>
      <c r="I375" s="112">
        <f t="shared" si="160"/>
        <v>0</v>
      </c>
      <c r="J375" s="112">
        <f t="shared" si="160"/>
        <v>0</v>
      </c>
      <c r="K375" s="112">
        <f t="shared" si="160"/>
        <v>0</v>
      </c>
      <c r="L375" s="112">
        <f t="shared" si="160"/>
        <v>0</v>
      </c>
      <c r="M375" s="112">
        <f t="shared" si="160"/>
        <v>0</v>
      </c>
      <c r="N375" s="112">
        <f t="shared" si="160"/>
        <v>0</v>
      </c>
      <c r="O375" s="113">
        <v>0</v>
      </c>
    </row>
    <row r="376" spans="1:15" ht="12.75" x14ac:dyDescent="0.2">
      <c r="A376" s="124">
        <v>2</v>
      </c>
      <c r="B376" s="115">
        <v>4</v>
      </c>
      <c r="C376" s="115">
        <v>6</v>
      </c>
      <c r="D376" s="115">
        <v>3</v>
      </c>
      <c r="E376" s="115" t="s">
        <v>58</v>
      </c>
      <c r="F376" s="122" t="s">
        <v>340</v>
      </c>
      <c r="G376" s="112"/>
      <c r="H376" s="112"/>
      <c r="I376" s="112"/>
      <c r="J376" s="112"/>
      <c r="K376" s="112"/>
      <c r="L376" s="112"/>
      <c r="M376" s="112"/>
      <c r="N376" s="117">
        <f>SUBTOTAL(9,G376:M376)</f>
        <v>0</v>
      </c>
      <c r="O376" s="118">
        <f>IFERROR(N376/$N$18*100,"0.00")</f>
        <v>0</v>
      </c>
    </row>
    <row r="377" spans="1:15" ht="12.75" x14ac:dyDescent="0.2">
      <c r="A377" s="132">
        <v>2</v>
      </c>
      <c r="B377" s="110">
        <v>4</v>
      </c>
      <c r="C377" s="110">
        <v>6</v>
      </c>
      <c r="D377" s="110">
        <v>4</v>
      </c>
      <c r="E377" s="110"/>
      <c r="F377" s="143" t="s">
        <v>341</v>
      </c>
      <c r="G377" s="112">
        <f t="shared" ref="G377:O377" si="161">+G378</f>
        <v>0</v>
      </c>
      <c r="H377" s="112">
        <f t="shared" si="161"/>
        <v>0</v>
      </c>
      <c r="I377" s="112">
        <f t="shared" si="161"/>
        <v>0</v>
      </c>
      <c r="J377" s="112">
        <f t="shared" si="161"/>
        <v>0</v>
      </c>
      <c r="K377" s="112">
        <f t="shared" si="161"/>
        <v>0</v>
      </c>
      <c r="L377" s="112">
        <f t="shared" si="161"/>
        <v>0</v>
      </c>
      <c r="M377" s="112">
        <f t="shared" si="161"/>
        <v>0</v>
      </c>
      <c r="N377" s="112">
        <f t="shared" si="161"/>
        <v>0</v>
      </c>
      <c r="O377" s="113">
        <v>0</v>
      </c>
    </row>
    <row r="378" spans="1:15" ht="12.75" x14ac:dyDescent="0.2">
      <c r="A378" s="124">
        <v>2</v>
      </c>
      <c r="B378" s="115">
        <v>4</v>
      </c>
      <c r="C378" s="115">
        <v>6</v>
      </c>
      <c r="D378" s="115">
        <v>4</v>
      </c>
      <c r="E378" s="115" t="s">
        <v>58</v>
      </c>
      <c r="F378" s="122" t="s">
        <v>341</v>
      </c>
      <c r="G378" s="112"/>
      <c r="H378" s="112"/>
      <c r="I378" s="112"/>
      <c r="J378" s="112"/>
      <c r="K378" s="112"/>
      <c r="L378" s="112"/>
      <c r="M378" s="112"/>
      <c r="N378" s="117">
        <f>SUBTOTAL(9,G378:M378)</f>
        <v>0</v>
      </c>
      <c r="O378" s="118">
        <f>IFERROR(N378/$N$18*100,"0.00")</f>
        <v>0</v>
      </c>
    </row>
    <row r="379" spans="1:15" ht="12.75" x14ac:dyDescent="0.2">
      <c r="A379" s="104">
        <v>2</v>
      </c>
      <c r="B379" s="105">
        <v>4</v>
      </c>
      <c r="C379" s="105">
        <v>7</v>
      </c>
      <c r="D379" s="105"/>
      <c r="E379" s="105"/>
      <c r="F379" s="106" t="s">
        <v>342</v>
      </c>
      <c r="G379" s="121">
        <f t="shared" ref="G379:N379" si="162">+G380+G382+G384</f>
        <v>0</v>
      </c>
      <c r="H379" s="121">
        <f t="shared" si="162"/>
        <v>0</v>
      </c>
      <c r="I379" s="121">
        <f t="shared" si="162"/>
        <v>0</v>
      </c>
      <c r="J379" s="121">
        <f t="shared" si="162"/>
        <v>0</v>
      </c>
      <c r="K379" s="121">
        <f t="shared" si="162"/>
        <v>0</v>
      </c>
      <c r="L379" s="121">
        <f t="shared" si="162"/>
        <v>0</v>
      </c>
      <c r="M379" s="121">
        <f t="shared" si="162"/>
        <v>0</v>
      </c>
      <c r="N379" s="121">
        <f t="shared" si="162"/>
        <v>0</v>
      </c>
      <c r="O379" s="108">
        <v>0</v>
      </c>
    </row>
    <row r="380" spans="1:15" ht="22.5" x14ac:dyDescent="0.2">
      <c r="A380" s="109">
        <v>2</v>
      </c>
      <c r="B380" s="110">
        <v>4</v>
      </c>
      <c r="C380" s="110">
        <v>7</v>
      </c>
      <c r="D380" s="110">
        <v>1</v>
      </c>
      <c r="E380" s="110"/>
      <c r="F380" s="143" t="s">
        <v>343</v>
      </c>
      <c r="G380" s="112">
        <f t="shared" ref="G380:O380" si="163">+G381</f>
        <v>0</v>
      </c>
      <c r="H380" s="112">
        <f t="shared" si="163"/>
        <v>0</v>
      </c>
      <c r="I380" s="112">
        <f t="shared" si="163"/>
        <v>0</v>
      </c>
      <c r="J380" s="112">
        <f t="shared" si="163"/>
        <v>0</v>
      </c>
      <c r="K380" s="112">
        <f t="shared" si="163"/>
        <v>0</v>
      </c>
      <c r="L380" s="112">
        <f t="shared" si="163"/>
        <v>0</v>
      </c>
      <c r="M380" s="112">
        <f t="shared" si="163"/>
        <v>0</v>
      </c>
      <c r="N380" s="112">
        <f t="shared" si="163"/>
        <v>0</v>
      </c>
      <c r="O380" s="134">
        <f t="shared" si="163"/>
        <v>0</v>
      </c>
    </row>
    <row r="381" spans="1:15" ht="12.75" x14ac:dyDescent="0.2">
      <c r="A381" s="124">
        <v>2</v>
      </c>
      <c r="B381" s="115">
        <v>4</v>
      </c>
      <c r="C381" s="115">
        <v>7</v>
      </c>
      <c r="D381" s="115">
        <v>1</v>
      </c>
      <c r="E381" s="115" t="s">
        <v>58</v>
      </c>
      <c r="F381" s="122" t="s">
        <v>344</v>
      </c>
      <c r="G381" s="112"/>
      <c r="H381" s="112"/>
      <c r="I381" s="112"/>
      <c r="J381" s="112"/>
      <c r="K381" s="112"/>
      <c r="L381" s="112"/>
      <c r="M381" s="112"/>
      <c r="N381" s="117">
        <f>SUBTOTAL(9,G381:M381)</f>
        <v>0</v>
      </c>
      <c r="O381" s="118">
        <f>IFERROR(N381/$N$18*100,"0.00")</f>
        <v>0</v>
      </c>
    </row>
    <row r="382" spans="1:15" ht="12.75" x14ac:dyDescent="0.2">
      <c r="A382" s="132">
        <v>2</v>
      </c>
      <c r="B382" s="110">
        <v>4</v>
      </c>
      <c r="C382" s="110">
        <v>7</v>
      </c>
      <c r="D382" s="110">
        <v>2</v>
      </c>
      <c r="E382" s="110"/>
      <c r="F382" s="143" t="s">
        <v>345</v>
      </c>
      <c r="G382" s="112">
        <f t="shared" ref="G382:O382" si="164">+G383</f>
        <v>0</v>
      </c>
      <c r="H382" s="112">
        <f t="shared" si="164"/>
        <v>0</v>
      </c>
      <c r="I382" s="112">
        <f t="shared" si="164"/>
        <v>0</v>
      </c>
      <c r="J382" s="112">
        <f t="shared" si="164"/>
        <v>0</v>
      </c>
      <c r="K382" s="112">
        <f t="shared" si="164"/>
        <v>0</v>
      </c>
      <c r="L382" s="112">
        <f t="shared" si="164"/>
        <v>0</v>
      </c>
      <c r="M382" s="112">
        <f t="shared" si="164"/>
        <v>0</v>
      </c>
      <c r="N382" s="112">
        <f t="shared" si="164"/>
        <v>0</v>
      </c>
      <c r="O382" s="113">
        <v>0</v>
      </c>
    </row>
    <row r="383" spans="1:15" ht="12.75" x14ac:dyDescent="0.2">
      <c r="A383" s="124">
        <v>2</v>
      </c>
      <c r="B383" s="115">
        <v>4</v>
      </c>
      <c r="C383" s="115">
        <v>7</v>
      </c>
      <c r="D383" s="115">
        <v>2</v>
      </c>
      <c r="E383" s="115" t="s">
        <v>58</v>
      </c>
      <c r="F383" s="122" t="s">
        <v>346</v>
      </c>
      <c r="G383" s="112"/>
      <c r="H383" s="112"/>
      <c r="I383" s="112"/>
      <c r="J383" s="112"/>
      <c r="K383" s="112"/>
      <c r="L383" s="112"/>
      <c r="M383" s="112"/>
      <c r="N383" s="117">
        <f>SUBTOTAL(9,G383:M383)</f>
        <v>0</v>
      </c>
      <c r="O383" s="118">
        <f>IFERROR(N383/$N$18*100,"0.00")</f>
        <v>0</v>
      </c>
    </row>
    <row r="384" spans="1:15" ht="12.75" x14ac:dyDescent="0.2">
      <c r="A384" s="132">
        <v>2</v>
      </c>
      <c r="B384" s="110">
        <v>4</v>
      </c>
      <c r="C384" s="110">
        <v>7</v>
      </c>
      <c r="D384" s="110">
        <v>3</v>
      </c>
      <c r="E384" s="110"/>
      <c r="F384" s="143" t="s">
        <v>347</v>
      </c>
      <c r="G384" s="112">
        <f t="shared" ref="G384:O384" si="165">+G385</f>
        <v>0</v>
      </c>
      <c r="H384" s="112">
        <f t="shared" si="165"/>
        <v>0</v>
      </c>
      <c r="I384" s="112">
        <f t="shared" si="165"/>
        <v>0</v>
      </c>
      <c r="J384" s="112">
        <f t="shared" si="165"/>
        <v>0</v>
      </c>
      <c r="K384" s="112">
        <f t="shared" si="165"/>
        <v>0</v>
      </c>
      <c r="L384" s="112">
        <f t="shared" si="165"/>
        <v>0</v>
      </c>
      <c r="M384" s="112">
        <f t="shared" si="165"/>
        <v>0</v>
      </c>
      <c r="N384" s="112">
        <f t="shared" si="165"/>
        <v>0</v>
      </c>
      <c r="O384" s="113">
        <v>0</v>
      </c>
    </row>
    <row r="385" spans="1:15" ht="12.75" x14ac:dyDescent="0.2">
      <c r="A385" s="124">
        <v>2</v>
      </c>
      <c r="B385" s="115">
        <v>4</v>
      </c>
      <c r="C385" s="115">
        <v>7</v>
      </c>
      <c r="D385" s="115">
        <v>3</v>
      </c>
      <c r="E385" s="115" t="s">
        <v>58</v>
      </c>
      <c r="F385" s="122" t="s">
        <v>347</v>
      </c>
      <c r="G385" s="112"/>
      <c r="H385" s="112"/>
      <c r="I385" s="112"/>
      <c r="J385" s="112"/>
      <c r="K385" s="112"/>
      <c r="L385" s="112"/>
      <c r="M385" s="112"/>
      <c r="N385" s="117">
        <f>SUBTOTAL(9,G385:M385)</f>
        <v>0</v>
      </c>
      <c r="O385" s="118">
        <f>IFERROR(N385/$N$18*100,"0.00")</f>
        <v>0</v>
      </c>
    </row>
    <row r="386" spans="1:15" ht="12.75" x14ac:dyDescent="0.2">
      <c r="A386" s="104">
        <v>2</v>
      </c>
      <c r="B386" s="105">
        <v>4</v>
      </c>
      <c r="C386" s="105">
        <v>9</v>
      </c>
      <c r="D386" s="105"/>
      <c r="E386" s="105"/>
      <c r="F386" s="106" t="s">
        <v>348</v>
      </c>
      <c r="G386" s="121">
        <f t="shared" ref="G386:N386" si="166">+G387+G389+G391+G393</f>
        <v>0</v>
      </c>
      <c r="H386" s="121">
        <f t="shared" si="166"/>
        <v>0</v>
      </c>
      <c r="I386" s="121">
        <f t="shared" si="166"/>
        <v>0</v>
      </c>
      <c r="J386" s="121">
        <f t="shared" si="166"/>
        <v>0</v>
      </c>
      <c r="K386" s="121">
        <f t="shared" si="166"/>
        <v>0</v>
      </c>
      <c r="L386" s="121">
        <f t="shared" si="166"/>
        <v>0</v>
      </c>
      <c r="M386" s="121">
        <f t="shared" si="166"/>
        <v>0</v>
      </c>
      <c r="N386" s="121">
        <f t="shared" si="166"/>
        <v>0</v>
      </c>
      <c r="O386" s="108">
        <v>0</v>
      </c>
    </row>
    <row r="387" spans="1:15" ht="12.75" x14ac:dyDescent="0.2">
      <c r="A387" s="132">
        <v>2</v>
      </c>
      <c r="B387" s="110">
        <v>4</v>
      </c>
      <c r="C387" s="110">
        <v>9</v>
      </c>
      <c r="D387" s="110">
        <v>1</v>
      </c>
      <c r="E387" s="110"/>
      <c r="F387" s="143" t="s">
        <v>348</v>
      </c>
      <c r="G387" s="112">
        <f t="shared" ref="G387:O387" si="167">+G388</f>
        <v>0</v>
      </c>
      <c r="H387" s="112">
        <f t="shared" si="167"/>
        <v>0</v>
      </c>
      <c r="I387" s="112">
        <f t="shared" si="167"/>
        <v>0</v>
      </c>
      <c r="J387" s="112">
        <f t="shared" si="167"/>
        <v>0</v>
      </c>
      <c r="K387" s="112">
        <f t="shared" si="167"/>
        <v>0</v>
      </c>
      <c r="L387" s="112">
        <f t="shared" si="167"/>
        <v>0</v>
      </c>
      <c r="M387" s="112">
        <f t="shared" si="167"/>
        <v>0</v>
      </c>
      <c r="N387" s="112">
        <f t="shared" si="167"/>
        <v>0</v>
      </c>
      <c r="O387" s="134">
        <f t="shared" si="167"/>
        <v>0</v>
      </c>
    </row>
    <row r="388" spans="1:15" ht="12.75" x14ac:dyDescent="0.2">
      <c r="A388" s="124">
        <v>2</v>
      </c>
      <c r="B388" s="115">
        <v>4</v>
      </c>
      <c r="C388" s="115">
        <v>9</v>
      </c>
      <c r="D388" s="115">
        <v>1</v>
      </c>
      <c r="E388" s="115" t="s">
        <v>58</v>
      </c>
      <c r="F388" s="122" t="s">
        <v>348</v>
      </c>
      <c r="G388" s="112"/>
      <c r="H388" s="112"/>
      <c r="I388" s="112"/>
      <c r="J388" s="112"/>
      <c r="K388" s="112"/>
      <c r="L388" s="112"/>
      <c r="M388" s="112"/>
      <c r="N388" s="117">
        <f>SUBTOTAL(9,G388:M388)</f>
        <v>0</v>
      </c>
      <c r="O388" s="118">
        <f>IFERROR(N388/$N$18*100,"0.00")</f>
        <v>0</v>
      </c>
    </row>
    <row r="389" spans="1:15" ht="12.75" x14ac:dyDescent="0.2">
      <c r="A389" s="132">
        <v>2</v>
      </c>
      <c r="B389" s="110">
        <v>4</v>
      </c>
      <c r="C389" s="110">
        <v>9</v>
      </c>
      <c r="D389" s="110">
        <v>2</v>
      </c>
      <c r="E389" s="110"/>
      <c r="F389" s="143" t="s">
        <v>349</v>
      </c>
      <c r="G389" s="112">
        <f t="shared" ref="G389:O389" si="168">+G390</f>
        <v>0</v>
      </c>
      <c r="H389" s="112">
        <f t="shared" si="168"/>
        <v>0</v>
      </c>
      <c r="I389" s="112">
        <f t="shared" si="168"/>
        <v>0</v>
      </c>
      <c r="J389" s="112">
        <f t="shared" si="168"/>
        <v>0</v>
      </c>
      <c r="K389" s="112">
        <f t="shared" si="168"/>
        <v>0</v>
      </c>
      <c r="L389" s="112">
        <f t="shared" si="168"/>
        <v>0</v>
      </c>
      <c r="M389" s="112">
        <f t="shared" si="168"/>
        <v>0</v>
      </c>
      <c r="N389" s="112">
        <f t="shared" si="168"/>
        <v>0</v>
      </c>
      <c r="O389" s="134">
        <f t="shared" si="168"/>
        <v>0</v>
      </c>
    </row>
    <row r="390" spans="1:15" ht="12.75" x14ac:dyDescent="0.2">
      <c r="A390" s="124">
        <v>2</v>
      </c>
      <c r="B390" s="115">
        <v>4</v>
      </c>
      <c r="C390" s="115">
        <v>9</v>
      </c>
      <c r="D390" s="115">
        <v>2</v>
      </c>
      <c r="E390" s="115" t="s">
        <v>58</v>
      </c>
      <c r="F390" s="122" t="s">
        <v>349</v>
      </c>
      <c r="G390" s="112"/>
      <c r="H390" s="112"/>
      <c r="I390" s="112"/>
      <c r="J390" s="112"/>
      <c r="K390" s="112"/>
      <c r="L390" s="112"/>
      <c r="M390" s="112"/>
      <c r="N390" s="117">
        <f>SUBTOTAL(9,G390:M390)</f>
        <v>0</v>
      </c>
      <c r="O390" s="118">
        <f>IFERROR(N390/$N$18*100,"0.00")</f>
        <v>0</v>
      </c>
    </row>
    <row r="391" spans="1:15" ht="12.75" x14ac:dyDescent="0.2">
      <c r="A391" s="132">
        <v>2</v>
      </c>
      <c r="B391" s="110">
        <v>4</v>
      </c>
      <c r="C391" s="110">
        <v>9</v>
      </c>
      <c r="D391" s="110">
        <v>3</v>
      </c>
      <c r="E391" s="110"/>
      <c r="F391" s="143" t="s">
        <v>350</v>
      </c>
      <c r="G391" s="112">
        <f t="shared" ref="G391:O391" si="169">+G392</f>
        <v>0</v>
      </c>
      <c r="H391" s="112">
        <f t="shared" si="169"/>
        <v>0</v>
      </c>
      <c r="I391" s="112">
        <f t="shared" si="169"/>
        <v>0</v>
      </c>
      <c r="J391" s="112">
        <f t="shared" si="169"/>
        <v>0</v>
      </c>
      <c r="K391" s="112">
        <f t="shared" si="169"/>
        <v>0</v>
      </c>
      <c r="L391" s="112">
        <f t="shared" si="169"/>
        <v>0</v>
      </c>
      <c r="M391" s="112">
        <f t="shared" si="169"/>
        <v>0</v>
      </c>
      <c r="N391" s="112">
        <f t="shared" si="169"/>
        <v>0</v>
      </c>
      <c r="O391" s="134">
        <f t="shared" si="169"/>
        <v>0</v>
      </c>
    </row>
    <row r="392" spans="1:15" ht="12.75" x14ac:dyDescent="0.2">
      <c r="A392" s="124">
        <v>2</v>
      </c>
      <c r="B392" s="115">
        <v>4</v>
      </c>
      <c r="C392" s="115">
        <v>9</v>
      </c>
      <c r="D392" s="115">
        <v>3</v>
      </c>
      <c r="E392" s="115" t="s">
        <v>58</v>
      </c>
      <c r="F392" s="122" t="s">
        <v>350</v>
      </c>
      <c r="G392" s="112"/>
      <c r="H392" s="112"/>
      <c r="I392" s="112"/>
      <c r="J392" s="112"/>
      <c r="K392" s="112"/>
      <c r="L392" s="112"/>
      <c r="M392" s="112"/>
      <c r="N392" s="117">
        <f>SUBTOTAL(9,G392:M392)</f>
        <v>0</v>
      </c>
      <c r="O392" s="118">
        <f>IFERROR(N392/$N$18*100,"0.00")</f>
        <v>0</v>
      </c>
    </row>
    <row r="393" spans="1:15" ht="12.75" x14ac:dyDescent="0.2">
      <c r="A393" s="132">
        <v>2</v>
      </c>
      <c r="B393" s="110">
        <v>4</v>
      </c>
      <c r="C393" s="110">
        <v>9</v>
      </c>
      <c r="D393" s="110">
        <v>4</v>
      </c>
      <c r="E393" s="110"/>
      <c r="F393" s="143" t="s">
        <v>351</v>
      </c>
      <c r="G393" s="112">
        <f t="shared" ref="G393:O393" si="170">+G394</f>
        <v>0</v>
      </c>
      <c r="H393" s="112">
        <f t="shared" si="170"/>
        <v>0</v>
      </c>
      <c r="I393" s="112">
        <f t="shared" si="170"/>
        <v>0</v>
      </c>
      <c r="J393" s="112">
        <f t="shared" si="170"/>
        <v>0</v>
      </c>
      <c r="K393" s="112">
        <f t="shared" si="170"/>
        <v>0</v>
      </c>
      <c r="L393" s="112">
        <f t="shared" si="170"/>
        <v>0</v>
      </c>
      <c r="M393" s="112">
        <f t="shared" si="170"/>
        <v>0</v>
      </c>
      <c r="N393" s="112">
        <f t="shared" si="170"/>
        <v>0</v>
      </c>
      <c r="O393" s="134">
        <f t="shared" si="170"/>
        <v>0</v>
      </c>
    </row>
    <row r="394" spans="1:15" ht="12.75" x14ac:dyDescent="0.2">
      <c r="A394" s="114">
        <v>2</v>
      </c>
      <c r="B394" s="115">
        <v>4</v>
      </c>
      <c r="C394" s="115">
        <v>9</v>
      </c>
      <c r="D394" s="115">
        <v>4</v>
      </c>
      <c r="E394" s="115" t="s">
        <v>58</v>
      </c>
      <c r="F394" s="122" t="s">
        <v>351</v>
      </c>
      <c r="G394" s="112"/>
      <c r="H394" s="112"/>
      <c r="I394" s="112"/>
      <c r="J394" s="112"/>
      <c r="K394" s="112"/>
      <c r="L394" s="112"/>
      <c r="M394" s="112"/>
      <c r="N394" s="117">
        <f>SUBTOTAL(9,G394:M394)</f>
        <v>0</v>
      </c>
      <c r="O394" s="118">
        <f>IFERROR(N394/$N$18*100,"0.00")</f>
        <v>0</v>
      </c>
    </row>
    <row r="395" spans="1:15" ht="12.75" x14ac:dyDescent="0.2">
      <c r="A395" s="98">
        <v>2</v>
      </c>
      <c r="B395" s="99">
        <v>5</v>
      </c>
      <c r="C395" s="100"/>
      <c r="D395" s="100"/>
      <c r="E395" s="100"/>
      <c r="F395" s="101" t="s">
        <v>352</v>
      </c>
      <c r="G395" s="131">
        <f t="shared" ref="G395:N395" si="171">+G396+G398+G400</f>
        <v>0</v>
      </c>
      <c r="H395" s="131">
        <f t="shared" si="171"/>
        <v>0</v>
      </c>
      <c r="I395" s="131">
        <f t="shared" si="171"/>
        <v>0</v>
      </c>
      <c r="J395" s="131">
        <f t="shared" si="171"/>
        <v>0</v>
      </c>
      <c r="K395" s="131">
        <f t="shared" si="171"/>
        <v>0</v>
      </c>
      <c r="L395" s="131">
        <f t="shared" si="171"/>
        <v>0</v>
      </c>
      <c r="M395" s="131">
        <f t="shared" si="171"/>
        <v>0</v>
      </c>
      <c r="N395" s="131">
        <f t="shared" si="171"/>
        <v>0</v>
      </c>
      <c r="O395" s="103">
        <v>0</v>
      </c>
    </row>
    <row r="396" spans="1:15" ht="12.75" x14ac:dyDescent="0.2">
      <c r="A396" s="104">
        <v>2</v>
      </c>
      <c r="B396" s="105">
        <v>5</v>
      </c>
      <c r="C396" s="105">
        <v>1</v>
      </c>
      <c r="D396" s="105"/>
      <c r="E396" s="105"/>
      <c r="F396" s="106" t="s">
        <v>353</v>
      </c>
      <c r="G396" s="121">
        <f t="shared" ref="G396:O396" si="172">+G397</f>
        <v>0</v>
      </c>
      <c r="H396" s="121">
        <f t="shared" si="172"/>
        <v>0</v>
      </c>
      <c r="I396" s="121">
        <f t="shared" si="172"/>
        <v>0</v>
      </c>
      <c r="J396" s="121">
        <f t="shared" si="172"/>
        <v>0</v>
      </c>
      <c r="K396" s="121">
        <f t="shared" si="172"/>
        <v>0</v>
      </c>
      <c r="L396" s="121">
        <f t="shared" si="172"/>
        <v>0</v>
      </c>
      <c r="M396" s="121">
        <f t="shared" si="172"/>
        <v>0</v>
      </c>
      <c r="N396" s="121">
        <f t="shared" si="172"/>
        <v>0</v>
      </c>
      <c r="O396" s="108">
        <v>0</v>
      </c>
    </row>
    <row r="397" spans="1:15" ht="12.75" x14ac:dyDescent="0.2">
      <c r="A397" s="144">
        <v>2</v>
      </c>
      <c r="B397" s="145">
        <v>5</v>
      </c>
      <c r="C397" s="145">
        <v>1</v>
      </c>
      <c r="D397" s="145">
        <v>1</v>
      </c>
      <c r="E397" s="145" t="s">
        <v>58</v>
      </c>
      <c r="F397" s="146" t="s">
        <v>354</v>
      </c>
      <c r="G397" s="112"/>
      <c r="H397" s="112"/>
      <c r="I397" s="112"/>
      <c r="J397" s="112"/>
      <c r="K397" s="112"/>
      <c r="L397" s="112"/>
      <c r="M397" s="112"/>
      <c r="N397" s="117">
        <f>SUBTOTAL(9,G397:M397)</f>
        <v>0</v>
      </c>
      <c r="O397" s="118">
        <f>IFERROR(N397/$N$18*100,"0.00")</f>
        <v>0</v>
      </c>
    </row>
    <row r="398" spans="1:15" ht="12.75" x14ac:dyDescent="0.2">
      <c r="A398" s="109">
        <v>2</v>
      </c>
      <c r="B398" s="110">
        <v>5</v>
      </c>
      <c r="C398" s="110">
        <v>1</v>
      </c>
      <c r="D398" s="110">
        <v>2</v>
      </c>
      <c r="E398" s="110"/>
      <c r="F398" s="143" t="s">
        <v>355</v>
      </c>
      <c r="G398" s="112">
        <f t="shared" ref="G398:O398" si="173">+G399</f>
        <v>0</v>
      </c>
      <c r="H398" s="112">
        <f t="shared" si="173"/>
        <v>0</v>
      </c>
      <c r="I398" s="112">
        <f t="shared" si="173"/>
        <v>0</v>
      </c>
      <c r="J398" s="112">
        <f t="shared" si="173"/>
        <v>0</v>
      </c>
      <c r="K398" s="112">
        <f t="shared" si="173"/>
        <v>0</v>
      </c>
      <c r="L398" s="112">
        <f t="shared" si="173"/>
        <v>0</v>
      </c>
      <c r="M398" s="112">
        <f t="shared" si="173"/>
        <v>0</v>
      </c>
      <c r="N398" s="112">
        <f t="shared" si="173"/>
        <v>0</v>
      </c>
      <c r="O398" s="134">
        <f t="shared" si="173"/>
        <v>0</v>
      </c>
    </row>
    <row r="399" spans="1:15" ht="12.75" x14ac:dyDescent="0.2">
      <c r="A399" s="114">
        <v>2</v>
      </c>
      <c r="B399" s="115">
        <v>5</v>
      </c>
      <c r="C399" s="115">
        <v>1</v>
      </c>
      <c r="D399" s="115">
        <v>2</v>
      </c>
      <c r="E399" s="115" t="s">
        <v>58</v>
      </c>
      <c r="F399" s="122" t="s">
        <v>355</v>
      </c>
      <c r="G399" s="112"/>
      <c r="H399" s="112"/>
      <c r="I399" s="112"/>
      <c r="J399" s="112"/>
      <c r="K399" s="112"/>
      <c r="L399" s="112"/>
      <c r="M399" s="112"/>
      <c r="N399" s="117">
        <f>SUBTOTAL(9,G399:M399)</f>
        <v>0</v>
      </c>
      <c r="O399" s="118">
        <f>IFERROR(N399/$N$18*100,"0.00")</f>
        <v>0</v>
      </c>
    </row>
    <row r="400" spans="1:15" ht="12.75" x14ac:dyDescent="0.2">
      <c r="A400" s="109">
        <v>2</v>
      </c>
      <c r="B400" s="110">
        <v>5</v>
      </c>
      <c r="C400" s="110">
        <v>1</v>
      </c>
      <c r="D400" s="110">
        <v>3</v>
      </c>
      <c r="E400" s="110"/>
      <c r="F400" s="143" t="s">
        <v>356</v>
      </c>
      <c r="G400" s="112">
        <f t="shared" ref="G400:O400" si="174">+G401</f>
        <v>0</v>
      </c>
      <c r="H400" s="112">
        <f t="shared" si="174"/>
        <v>0</v>
      </c>
      <c r="I400" s="112">
        <f t="shared" si="174"/>
        <v>0</v>
      </c>
      <c r="J400" s="112">
        <f t="shared" si="174"/>
        <v>0</v>
      </c>
      <c r="K400" s="112">
        <f t="shared" si="174"/>
        <v>0</v>
      </c>
      <c r="L400" s="112">
        <f t="shared" si="174"/>
        <v>0</v>
      </c>
      <c r="M400" s="112">
        <f t="shared" si="174"/>
        <v>0</v>
      </c>
      <c r="N400" s="112">
        <f t="shared" si="174"/>
        <v>0</v>
      </c>
      <c r="O400" s="113">
        <v>0</v>
      </c>
    </row>
    <row r="401" spans="1:15" ht="12.75" x14ac:dyDescent="0.2">
      <c r="A401" s="114">
        <v>2</v>
      </c>
      <c r="B401" s="115">
        <v>5</v>
      </c>
      <c r="C401" s="115">
        <v>1</v>
      </c>
      <c r="D401" s="115">
        <v>3</v>
      </c>
      <c r="E401" s="115" t="s">
        <v>58</v>
      </c>
      <c r="F401" s="122" t="s">
        <v>356</v>
      </c>
      <c r="G401" s="112"/>
      <c r="H401" s="112"/>
      <c r="I401" s="112"/>
      <c r="J401" s="112"/>
      <c r="K401" s="112"/>
      <c r="L401" s="112"/>
      <c r="M401" s="112"/>
      <c r="N401" s="117">
        <f>SUBTOTAL(9,G401:M401)</f>
        <v>0</v>
      </c>
      <c r="O401" s="118">
        <f>IFERROR(N401/$N$18*100,"0.00")</f>
        <v>0</v>
      </c>
    </row>
    <row r="402" spans="1:15" ht="12.75" x14ac:dyDescent="0.2">
      <c r="A402" s="98">
        <v>2</v>
      </c>
      <c r="B402" s="99">
        <v>6</v>
      </c>
      <c r="C402" s="100"/>
      <c r="D402" s="100"/>
      <c r="E402" s="100"/>
      <c r="F402" s="101" t="s">
        <v>357</v>
      </c>
      <c r="G402" s="131">
        <f t="shared" ref="G402:N402" si="175">+G403+G414+G423+G432+G439+G454+G459+G478</f>
        <v>0</v>
      </c>
      <c r="H402" s="131">
        <f t="shared" si="175"/>
        <v>0</v>
      </c>
      <c r="I402" s="131">
        <f t="shared" si="175"/>
        <v>0</v>
      </c>
      <c r="J402" s="131">
        <f t="shared" si="175"/>
        <v>0</v>
      </c>
      <c r="K402" s="131">
        <f t="shared" si="175"/>
        <v>0</v>
      </c>
      <c r="L402" s="131">
        <f t="shared" si="175"/>
        <v>0</v>
      </c>
      <c r="M402" s="131">
        <f t="shared" si="175"/>
        <v>850000</v>
      </c>
      <c r="N402" s="131">
        <f t="shared" si="175"/>
        <v>850000</v>
      </c>
      <c r="O402" s="103">
        <v>0.18987172505538308</v>
      </c>
    </row>
    <row r="403" spans="1:15" ht="12.75" x14ac:dyDescent="0.2">
      <c r="A403" s="104">
        <v>2</v>
      </c>
      <c r="B403" s="105">
        <v>6</v>
      </c>
      <c r="C403" s="105">
        <v>1</v>
      </c>
      <c r="D403" s="105"/>
      <c r="E403" s="105"/>
      <c r="F403" s="106" t="s">
        <v>358</v>
      </c>
      <c r="G403" s="121">
        <f t="shared" ref="G403:N403" si="176">+G404+G406+G408+G410+G412</f>
        <v>0</v>
      </c>
      <c r="H403" s="121">
        <f t="shared" si="176"/>
        <v>0</v>
      </c>
      <c r="I403" s="121">
        <f t="shared" si="176"/>
        <v>0</v>
      </c>
      <c r="J403" s="121">
        <f t="shared" si="176"/>
        <v>0</v>
      </c>
      <c r="K403" s="121">
        <f t="shared" si="176"/>
        <v>0</v>
      </c>
      <c r="L403" s="121">
        <f t="shared" si="176"/>
        <v>0</v>
      </c>
      <c r="M403" s="121">
        <f t="shared" si="176"/>
        <v>850000</v>
      </c>
      <c r="N403" s="121">
        <f t="shared" si="176"/>
        <v>850000</v>
      </c>
      <c r="O403" s="108">
        <v>0.18987172505538308</v>
      </c>
    </row>
    <row r="404" spans="1:15" ht="12.75" x14ac:dyDescent="0.2">
      <c r="A404" s="109">
        <v>2</v>
      </c>
      <c r="B404" s="110">
        <v>6</v>
      </c>
      <c r="C404" s="110">
        <v>1</v>
      </c>
      <c r="D404" s="110">
        <v>1</v>
      </c>
      <c r="E404" s="110"/>
      <c r="F404" s="123" t="s">
        <v>359</v>
      </c>
      <c r="G404" s="112">
        <f t="shared" ref="G404:O404" si="177">+G405</f>
        <v>0</v>
      </c>
      <c r="H404" s="112">
        <f t="shared" si="177"/>
        <v>0</v>
      </c>
      <c r="I404" s="112">
        <f t="shared" si="177"/>
        <v>0</v>
      </c>
      <c r="J404" s="112">
        <f t="shared" si="177"/>
        <v>0</v>
      </c>
      <c r="K404" s="112">
        <f t="shared" si="177"/>
        <v>0</v>
      </c>
      <c r="L404" s="112">
        <f t="shared" si="177"/>
        <v>0</v>
      </c>
      <c r="M404" s="112">
        <f t="shared" si="177"/>
        <v>250000</v>
      </c>
      <c r="N404" s="112">
        <f t="shared" si="177"/>
        <v>250000</v>
      </c>
      <c r="O404" s="134">
        <f t="shared" si="177"/>
        <v>5.5844625016289146E-2</v>
      </c>
    </row>
    <row r="405" spans="1:15" ht="12.75" x14ac:dyDescent="0.2">
      <c r="A405" s="114">
        <v>2</v>
      </c>
      <c r="B405" s="115">
        <v>6</v>
      </c>
      <c r="C405" s="115">
        <v>1</v>
      </c>
      <c r="D405" s="115">
        <v>1</v>
      </c>
      <c r="E405" s="115" t="s">
        <v>58</v>
      </c>
      <c r="F405" s="122" t="s">
        <v>359</v>
      </c>
      <c r="G405" s="112"/>
      <c r="H405" s="112"/>
      <c r="I405" s="112"/>
      <c r="J405" s="112"/>
      <c r="K405" s="112"/>
      <c r="L405" s="112"/>
      <c r="M405" s="112">
        <v>250000</v>
      </c>
      <c r="N405" s="117">
        <f>SUBTOTAL(9,G405:M405)</f>
        <v>250000</v>
      </c>
      <c r="O405" s="118">
        <f>IFERROR(N405/$N$18*100,"0.00")</f>
        <v>5.5844625016289146E-2</v>
      </c>
    </row>
    <row r="406" spans="1:15" ht="12.75" x14ac:dyDescent="0.2">
      <c r="A406" s="109">
        <v>2</v>
      </c>
      <c r="B406" s="110">
        <v>6</v>
      </c>
      <c r="C406" s="110">
        <v>1</v>
      </c>
      <c r="D406" s="110">
        <v>2</v>
      </c>
      <c r="E406" s="110"/>
      <c r="F406" s="123" t="s">
        <v>360</v>
      </c>
      <c r="G406" s="112">
        <f t="shared" ref="G406:O406" si="178">+G407</f>
        <v>0</v>
      </c>
      <c r="H406" s="112">
        <f t="shared" si="178"/>
        <v>0</v>
      </c>
      <c r="I406" s="112">
        <f t="shared" si="178"/>
        <v>0</v>
      </c>
      <c r="J406" s="112">
        <f t="shared" si="178"/>
        <v>0</v>
      </c>
      <c r="K406" s="112">
        <f t="shared" si="178"/>
        <v>0</v>
      </c>
      <c r="L406" s="112">
        <f t="shared" si="178"/>
        <v>0</v>
      </c>
      <c r="M406" s="112">
        <f t="shared" si="178"/>
        <v>0</v>
      </c>
      <c r="N406" s="112">
        <f t="shared" si="178"/>
        <v>0</v>
      </c>
      <c r="O406" s="134">
        <f t="shared" si="178"/>
        <v>0</v>
      </c>
    </row>
    <row r="407" spans="1:15" ht="12.75" x14ac:dyDescent="0.2">
      <c r="A407" s="126">
        <v>2</v>
      </c>
      <c r="B407" s="115">
        <v>6</v>
      </c>
      <c r="C407" s="115">
        <v>1</v>
      </c>
      <c r="D407" s="115">
        <v>2</v>
      </c>
      <c r="E407" s="115" t="s">
        <v>58</v>
      </c>
      <c r="F407" s="122" t="s">
        <v>360</v>
      </c>
      <c r="G407" s="112"/>
      <c r="H407" s="112"/>
      <c r="I407" s="112"/>
      <c r="J407" s="112"/>
      <c r="K407" s="112"/>
      <c r="L407" s="112"/>
      <c r="M407" s="112"/>
      <c r="N407" s="117">
        <f>SUBTOTAL(9,G407:M407)</f>
        <v>0</v>
      </c>
      <c r="O407" s="118">
        <f>IFERROR(N407/$N$18*100,"0.00")</f>
        <v>0</v>
      </c>
    </row>
    <row r="408" spans="1:15" ht="12.75" x14ac:dyDescent="0.2">
      <c r="A408" s="109">
        <v>2</v>
      </c>
      <c r="B408" s="110">
        <v>6</v>
      </c>
      <c r="C408" s="110">
        <v>1</v>
      </c>
      <c r="D408" s="110">
        <v>3</v>
      </c>
      <c r="E408" s="110"/>
      <c r="F408" s="143" t="s">
        <v>361</v>
      </c>
      <c r="G408" s="112">
        <f t="shared" ref="G408:O408" si="179">+G409</f>
        <v>0</v>
      </c>
      <c r="H408" s="112">
        <f t="shared" si="179"/>
        <v>0</v>
      </c>
      <c r="I408" s="112">
        <f t="shared" si="179"/>
        <v>0</v>
      </c>
      <c r="J408" s="112">
        <f t="shared" si="179"/>
        <v>0</v>
      </c>
      <c r="K408" s="112">
        <f t="shared" si="179"/>
        <v>0</v>
      </c>
      <c r="L408" s="112">
        <f t="shared" si="179"/>
        <v>0</v>
      </c>
      <c r="M408" s="112">
        <f t="shared" si="179"/>
        <v>250000</v>
      </c>
      <c r="N408" s="112">
        <f t="shared" si="179"/>
        <v>250000</v>
      </c>
      <c r="O408" s="134">
        <f t="shared" si="179"/>
        <v>5.5844625016289146E-2</v>
      </c>
    </row>
    <row r="409" spans="1:15" ht="12.75" x14ac:dyDescent="0.2">
      <c r="A409" s="114">
        <v>2</v>
      </c>
      <c r="B409" s="115">
        <v>6</v>
      </c>
      <c r="C409" s="115">
        <v>1</v>
      </c>
      <c r="D409" s="115">
        <v>3</v>
      </c>
      <c r="E409" s="115" t="s">
        <v>58</v>
      </c>
      <c r="F409" s="122" t="s">
        <v>361</v>
      </c>
      <c r="G409" s="112"/>
      <c r="H409" s="112"/>
      <c r="I409" s="112"/>
      <c r="J409" s="112"/>
      <c r="K409" s="112"/>
      <c r="L409" s="112"/>
      <c r="M409" s="112">
        <v>250000</v>
      </c>
      <c r="N409" s="117">
        <f>SUBTOTAL(9,G409:M409)</f>
        <v>250000</v>
      </c>
      <c r="O409" s="118">
        <f>IFERROR(N409/$N$18*100,"0.00")</f>
        <v>5.5844625016289146E-2</v>
      </c>
    </row>
    <row r="410" spans="1:15" ht="12.75" x14ac:dyDescent="0.2">
      <c r="A410" s="109">
        <v>2</v>
      </c>
      <c r="B410" s="110">
        <v>6</v>
      </c>
      <c r="C410" s="110">
        <v>1</v>
      </c>
      <c r="D410" s="110">
        <v>4</v>
      </c>
      <c r="E410" s="110"/>
      <c r="F410" s="123" t="s">
        <v>362</v>
      </c>
      <c r="G410" s="112">
        <f t="shared" ref="G410:O410" si="180">+G411</f>
        <v>0</v>
      </c>
      <c r="H410" s="112">
        <f t="shared" si="180"/>
        <v>0</v>
      </c>
      <c r="I410" s="112">
        <f t="shared" si="180"/>
        <v>0</v>
      </c>
      <c r="J410" s="112">
        <f t="shared" si="180"/>
        <v>0</v>
      </c>
      <c r="K410" s="112">
        <f t="shared" si="180"/>
        <v>0</v>
      </c>
      <c r="L410" s="112">
        <f t="shared" si="180"/>
        <v>0</v>
      </c>
      <c r="M410" s="112">
        <f t="shared" si="180"/>
        <v>350000</v>
      </c>
      <c r="N410" s="112">
        <f t="shared" si="180"/>
        <v>350000</v>
      </c>
      <c r="O410" s="134">
        <f t="shared" si="180"/>
        <v>7.8182475022804801E-2</v>
      </c>
    </row>
    <row r="411" spans="1:15" ht="12.75" x14ac:dyDescent="0.2">
      <c r="A411" s="114">
        <v>2</v>
      </c>
      <c r="B411" s="115">
        <v>6</v>
      </c>
      <c r="C411" s="115">
        <v>1</v>
      </c>
      <c r="D411" s="115">
        <v>4</v>
      </c>
      <c r="E411" s="115" t="s">
        <v>58</v>
      </c>
      <c r="F411" s="122" t="s">
        <v>362</v>
      </c>
      <c r="G411" s="112"/>
      <c r="H411" s="112"/>
      <c r="I411" s="112"/>
      <c r="J411" s="112"/>
      <c r="K411" s="112"/>
      <c r="L411" s="112"/>
      <c r="M411" s="112">
        <v>350000</v>
      </c>
      <c r="N411" s="117">
        <f>SUBTOTAL(9,G411:M411)</f>
        <v>350000</v>
      </c>
      <c r="O411" s="118">
        <f>IFERROR(N411/$N$18*100,"0.00")</f>
        <v>7.8182475022804801E-2</v>
      </c>
    </row>
    <row r="412" spans="1:15" ht="12.75" x14ac:dyDescent="0.2">
      <c r="A412" s="109">
        <v>2</v>
      </c>
      <c r="B412" s="110">
        <v>6</v>
      </c>
      <c r="C412" s="110">
        <v>1</v>
      </c>
      <c r="D412" s="110">
        <v>9</v>
      </c>
      <c r="E412" s="110"/>
      <c r="F412" s="123" t="s">
        <v>363</v>
      </c>
      <c r="G412" s="112">
        <f t="shared" ref="G412:O412" si="181">+G413</f>
        <v>0</v>
      </c>
      <c r="H412" s="112">
        <f t="shared" si="181"/>
        <v>0</v>
      </c>
      <c r="I412" s="112">
        <f t="shared" si="181"/>
        <v>0</v>
      </c>
      <c r="J412" s="112">
        <f t="shared" si="181"/>
        <v>0</v>
      </c>
      <c r="K412" s="112">
        <f t="shared" si="181"/>
        <v>0</v>
      </c>
      <c r="L412" s="112">
        <f t="shared" si="181"/>
        <v>0</v>
      </c>
      <c r="M412" s="112">
        <f t="shared" si="181"/>
        <v>0</v>
      </c>
      <c r="N412" s="112">
        <f t="shared" si="181"/>
        <v>0</v>
      </c>
      <c r="O412" s="134">
        <f t="shared" si="181"/>
        <v>0</v>
      </c>
    </row>
    <row r="413" spans="1:15" ht="12.75" x14ac:dyDescent="0.2">
      <c r="A413" s="114">
        <v>2</v>
      </c>
      <c r="B413" s="115">
        <v>6</v>
      </c>
      <c r="C413" s="115">
        <v>1</v>
      </c>
      <c r="D413" s="115">
        <v>9</v>
      </c>
      <c r="E413" s="115" t="s">
        <v>58</v>
      </c>
      <c r="F413" s="122" t="s">
        <v>363</v>
      </c>
      <c r="G413" s="112"/>
      <c r="H413" s="112"/>
      <c r="I413" s="112"/>
      <c r="J413" s="112"/>
      <c r="K413" s="112"/>
      <c r="L413" s="112"/>
      <c r="M413" s="112"/>
      <c r="N413" s="117">
        <f>SUBTOTAL(9,G413:M413)</f>
        <v>0</v>
      </c>
      <c r="O413" s="118">
        <f>IFERROR(N413/$N$18*100,"0.00")</f>
        <v>0</v>
      </c>
    </row>
    <row r="414" spans="1:15" ht="12.75" x14ac:dyDescent="0.2">
      <c r="A414" s="104">
        <v>2</v>
      </c>
      <c r="B414" s="105">
        <v>6</v>
      </c>
      <c r="C414" s="105">
        <v>2</v>
      </c>
      <c r="D414" s="105"/>
      <c r="E414" s="105"/>
      <c r="F414" s="106" t="s">
        <v>364</v>
      </c>
      <c r="G414" s="121">
        <f t="shared" ref="G414:N414" si="182">+G415+G417+G419+G421</f>
        <v>0</v>
      </c>
      <c r="H414" s="121">
        <f t="shared" si="182"/>
        <v>0</v>
      </c>
      <c r="I414" s="121">
        <f t="shared" si="182"/>
        <v>0</v>
      </c>
      <c r="J414" s="121">
        <f t="shared" si="182"/>
        <v>0</v>
      </c>
      <c r="K414" s="121">
        <f t="shared" si="182"/>
        <v>0</v>
      </c>
      <c r="L414" s="121">
        <f t="shared" si="182"/>
        <v>0</v>
      </c>
      <c r="M414" s="121">
        <f t="shared" si="182"/>
        <v>0</v>
      </c>
      <c r="N414" s="121">
        <f t="shared" si="182"/>
        <v>0</v>
      </c>
      <c r="O414" s="108">
        <v>0</v>
      </c>
    </row>
    <row r="415" spans="1:15" ht="12.75" x14ac:dyDescent="0.2">
      <c r="A415" s="109">
        <v>2</v>
      </c>
      <c r="B415" s="110">
        <v>6</v>
      </c>
      <c r="C415" s="110">
        <v>2</v>
      </c>
      <c r="D415" s="110">
        <v>1</v>
      </c>
      <c r="E415" s="110"/>
      <c r="F415" s="123" t="s">
        <v>365</v>
      </c>
      <c r="G415" s="112">
        <f t="shared" ref="G415:O415" si="183">+G416</f>
        <v>0</v>
      </c>
      <c r="H415" s="112">
        <f t="shared" si="183"/>
        <v>0</v>
      </c>
      <c r="I415" s="112">
        <f t="shared" si="183"/>
        <v>0</v>
      </c>
      <c r="J415" s="112">
        <f t="shared" si="183"/>
        <v>0</v>
      </c>
      <c r="K415" s="112">
        <f t="shared" si="183"/>
        <v>0</v>
      </c>
      <c r="L415" s="112">
        <f t="shared" si="183"/>
        <v>0</v>
      </c>
      <c r="M415" s="112">
        <f t="shared" si="183"/>
        <v>0</v>
      </c>
      <c r="N415" s="112">
        <f t="shared" si="183"/>
        <v>0</v>
      </c>
      <c r="O415" s="134">
        <f t="shared" si="183"/>
        <v>0</v>
      </c>
    </row>
    <row r="416" spans="1:15" ht="12.75" x14ac:dyDescent="0.2">
      <c r="A416" s="124">
        <v>2</v>
      </c>
      <c r="B416" s="115">
        <v>6</v>
      </c>
      <c r="C416" s="115">
        <v>2</v>
      </c>
      <c r="D416" s="115">
        <v>1</v>
      </c>
      <c r="E416" s="115" t="s">
        <v>58</v>
      </c>
      <c r="F416" s="122" t="s">
        <v>365</v>
      </c>
      <c r="G416" s="112"/>
      <c r="H416" s="112"/>
      <c r="I416" s="112"/>
      <c r="J416" s="112"/>
      <c r="K416" s="112"/>
      <c r="L416" s="112"/>
      <c r="M416" s="112"/>
      <c r="N416" s="117">
        <f>SUBTOTAL(9,G416:M416)</f>
        <v>0</v>
      </c>
      <c r="O416" s="118">
        <f>IFERROR(N416/$N$18*100,"0.00")</f>
        <v>0</v>
      </c>
    </row>
    <row r="417" spans="1:15" ht="12.75" x14ac:dyDescent="0.2">
      <c r="A417" s="132">
        <v>2</v>
      </c>
      <c r="B417" s="110">
        <v>6</v>
      </c>
      <c r="C417" s="110">
        <v>2</v>
      </c>
      <c r="D417" s="110">
        <v>2</v>
      </c>
      <c r="E417" s="110"/>
      <c r="F417" s="143" t="s">
        <v>366</v>
      </c>
      <c r="G417" s="112">
        <f t="shared" ref="G417:O417" si="184">+G418</f>
        <v>0</v>
      </c>
      <c r="H417" s="112">
        <f t="shared" si="184"/>
        <v>0</v>
      </c>
      <c r="I417" s="112">
        <f t="shared" si="184"/>
        <v>0</v>
      </c>
      <c r="J417" s="112">
        <f t="shared" si="184"/>
        <v>0</v>
      </c>
      <c r="K417" s="112">
        <f t="shared" si="184"/>
        <v>0</v>
      </c>
      <c r="L417" s="112">
        <f t="shared" si="184"/>
        <v>0</v>
      </c>
      <c r="M417" s="112">
        <f t="shared" si="184"/>
        <v>0</v>
      </c>
      <c r="N417" s="112">
        <f t="shared" si="184"/>
        <v>0</v>
      </c>
      <c r="O417" s="113">
        <v>0</v>
      </c>
    </row>
    <row r="418" spans="1:15" ht="12.75" x14ac:dyDescent="0.2">
      <c r="A418" s="124">
        <v>2</v>
      </c>
      <c r="B418" s="115">
        <v>6</v>
      </c>
      <c r="C418" s="115">
        <v>2</v>
      </c>
      <c r="D418" s="115">
        <v>2</v>
      </c>
      <c r="E418" s="115" t="s">
        <v>58</v>
      </c>
      <c r="F418" s="122" t="s">
        <v>366</v>
      </c>
      <c r="G418" s="112"/>
      <c r="H418" s="112"/>
      <c r="I418" s="112"/>
      <c r="J418" s="112"/>
      <c r="K418" s="112"/>
      <c r="L418" s="112"/>
      <c r="M418" s="112"/>
      <c r="N418" s="117">
        <f>SUBTOTAL(9,G418:M418)</f>
        <v>0</v>
      </c>
      <c r="O418" s="118">
        <f>IFERROR(N418/$N$18*100,"0.00")</f>
        <v>0</v>
      </c>
    </row>
    <row r="419" spans="1:15" ht="12.75" x14ac:dyDescent="0.2">
      <c r="A419" s="109">
        <v>2</v>
      </c>
      <c r="B419" s="110">
        <v>6</v>
      </c>
      <c r="C419" s="110">
        <v>2</v>
      </c>
      <c r="D419" s="110">
        <v>3</v>
      </c>
      <c r="E419" s="110"/>
      <c r="F419" s="123" t="s">
        <v>367</v>
      </c>
      <c r="G419" s="112">
        <f t="shared" ref="G419:O419" si="185">+G420</f>
        <v>0</v>
      </c>
      <c r="H419" s="112">
        <f t="shared" si="185"/>
        <v>0</v>
      </c>
      <c r="I419" s="112">
        <f t="shared" si="185"/>
        <v>0</v>
      </c>
      <c r="J419" s="112">
        <f t="shared" si="185"/>
        <v>0</v>
      </c>
      <c r="K419" s="112">
        <f t="shared" si="185"/>
        <v>0</v>
      </c>
      <c r="L419" s="112">
        <f t="shared" si="185"/>
        <v>0</v>
      </c>
      <c r="M419" s="112">
        <f t="shared" si="185"/>
        <v>0</v>
      </c>
      <c r="N419" s="112">
        <f t="shared" si="185"/>
        <v>0</v>
      </c>
      <c r="O419" s="134">
        <f t="shared" si="185"/>
        <v>0</v>
      </c>
    </row>
    <row r="420" spans="1:15" ht="12.75" x14ac:dyDescent="0.2">
      <c r="A420" s="124">
        <v>2</v>
      </c>
      <c r="B420" s="115">
        <v>6</v>
      </c>
      <c r="C420" s="115">
        <v>2</v>
      </c>
      <c r="D420" s="115">
        <v>3</v>
      </c>
      <c r="E420" s="115" t="s">
        <v>58</v>
      </c>
      <c r="F420" s="122" t="s">
        <v>367</v>
      </c>
      <c r="G420" s="112"/>
      <c r="H420" s="112"/>
      <c r="I420" s="112"/>
      <c r="J420" s="112"/>
      <c r="K420" s="112"/>
      <c r="L420" s="112"/>
      <c r="M420" s="112"/>
      <c r="N420" s="117">
        <f>SUBTOTAL(9,G420:M420)</f>
        <v>0</v>
      </c>
      <c r="O420" s="118">
        <f>IFERROR(N420/$N$18*100,"0.00")</f>
        <v>0</v>
      </c>
    </row>
    <row r="421" spans="1:15" ht="12.75" x14ac:dyDescent="0.2">
      <c r="A421" s="109">
        <v>2</v>
      </c>
      <c r="B421" s="110">
        <v>6</v>
      </c>
      <c r="C421" s="110">
        <v>2</v>
      </c>
      <c r="D421" s="110">
        <v>4</v>
      </c>
      <c r="E421" s="110"/>
      <c r="F421" s="123" t="s">
        <v>368</v>
      </c>
      <c r="G421" s="112">
        <f t="shared" ref="G421:O421" si="186">+G422</f>
        <v>0</v>
      </c>
      <c r="H421" s="112">
        <f t="shared" si="186"/>
        <v>0</v>
      </c>
      <c r="I421" s="112">
        <f t="shared" si="186"/>
        <v>0</v>
      </c>
      <c r="J421" s="112">
        <f t="shared" si="186"/>
        <v>0</v>
      </c>
      <c r="K421" s="112">
        <f t="shared" si="186"/>
        <v>0</v>
      </c>
      <c r="L421" s="112">
        <f t="shared" si="186"/>
        <v>0</v>
      </c>
      <c r="M421" s="112">
        <f t="shared" si="186"/>
        <v>0</v>
      </c>
      <c r="N421" s="112">
        <f t="shared" si="186"/>
        <v>0</v>
      </c>
      <c r="O421" s="134">
        <f t="shared" si="186"/>
        <v>0</v>
      </c>
    </row>
    <row r="422" spans="1:15" ht="12.75" x14ac:dyDescent="0.2">
      <c r="A422" s="124">
        <v>2</v>
      </c>
      <c r="B422" s="115">
        <v>6</v>
      </c>
      <c r="C422" s="115">
        <v>2</v>
      </c>
      <c r="D422" s="115">
        <v>4</v>
      </c>
      <c r="E422" s="115" t="s">
        <v>58</v>
      </c>
      <c r="F422" s="122" t="s">
        <v>368</v>
      </c>
      <c r="G422" s="112"/>
      <c r="H422" s="112"/>
      <c r="I422" s="112"/>
      <c r="J422" s="112"/>
      <c r="K422" s="112"/>
      <c r="L422" s="112"/>
      <c r="M422" s="112"/>
      <c r="N422" s="117">
        <f>SUBTOTAL(9,G422:M422)</f>
        <v>0</v>
      </c>
      <c r="O422" s="118">
        <f>IFERROR(N422/$N$18*100,"0.00")</f>
        <v>0</v>
      </c>
    </row>
    <row r="423" spans="1:15" ht="12.75" x14ac:dyDescent="0.2">
      <c r="A423" s="104">
        <v>2</v>
      </c>
      <c r="B423" s="105">
        <v>6</v>
      </c>
      <c r="C423" s="105">
        <v>3</v>
      </c>
      <c r="D423" s="105"/>
      <c r="E423" s="105"/>
      <c r="F423" s="106" t="s">
        <v>369</v>
      </c>
      <c r="G423" s="121">
        <f t="shared" ref="G423:N423" si="187">+G424+G426+G428+G430</f>
        <v>0</v>
      </c>
      <c r="H423" s="121">
        <f t="shared" si="187"/>
        <v>0</v>
      </c>
      <c r="I423" s="121">
        <f t="shared" si="187"/>
        <v>0</v>
      </c>
      <c r="J423" s="121">
        <f t="shared" si="187"/>
        <v>0</v>
      </c>
      <c r="K423" s="121">
        <f t="shared" si="187"/>
        <v>0</v>
      </c>
      <c r="L423" s="121">
        <f t="shared" si="187"/>
        <v>0</v>
      </c>
      <c r="M423" s="121">
        <f t="shared" si="187"/>
        <v>0</v>
      </c>
      <c r="N423" s="121">
        <f t="shared" si="187"/>
        <v>0</v>
      </c>
      <c r="O423" s="108">
        <v>0</v>
      </c>
    </row>
    <row r="424" spans="1:15" ht="12.75" x14ac:dyDescent="0.2">
      <c r="A424" s="132">
        <v>2</v>
      </c>
      <c r="B424" s="110">
        <v>6</v>
      </c>
      <c r="C424" s="110">
        <v>3</v>
      </c>
      <c r="D424" s="110">
        <v>1</v>
      </c>
      <c r="E424" s="110"/>
      <c r="F424" s="143" t="s">
        <v>370</v>
      </c>
      <c r="G424" s="112">
        <f t="shared" ref="G424:O424" si="188">+G425</f>
        <v>0</v>
      </c>
      <c r="H424" s="112">
        <f t="shared" si="188"/>
        <v>0</v>
      </c>
      <c r="I424" s="112">
        <f t="shared" si="188"/>
        <v>0</v>
      </c>
      <c r="J424" s="112">
        <f t="shared" si="188"/>
        <v>0</v>
      </c>
      <c r="K424" s="112">
        <f t="shared" si="188"/>
        <v>0</v>
      </c>
      <c r="L424" s="112">
        <f t="shared" si="188"/>
        <v>0</v>
      </c>
      <c r="M424" s="112">
        <f t="shared" si="188"/>
        <v>0</v>
      </c>
      <c r="N424" s="112">
        <f t="shared" si="188"/>
        <v>0</v>
      </c>
      <c r="O424" s="134">
        <f t="shared" si="188"/>
        <v>0</v>
      </c>
    </row>
    <row r="425" spans="1:15" ht="12.75" x14ac:dyDescent="0.2">
      <c r="A425" s="114">
        <v>2</v>
      </c>
      <c r="B425" s="115">
        <v>6</v>
      </c>
      <c r="C425" s="115">
        <v>3</v>
      </c>
      <c r="D425" s="115">
        <v>1</v>
      </c>
      <c r="E425" s="115" t="s">
        <v>58</v>
      </c>
      <c r="F425" s="116" t="s">
        <v>370</v>
      </c>
      <c r="G425" s="112"/>
      <c r="H425" s="112"/>
      <c r="I425" s="112"/>
      <c r="J425" s="112"/>
      <c r="K425" s="112"/>
      <c r="L425" s="112"/>
      <c r="M425" s="112"/>
      <c r="N425" s="117">
        <f>SUBTOTAL(9,G425:M425)</f>
        <v>0</v>
      </c>
      <c r="O425" s="118">
        <f>IFERROR(N425/$N$18*100,"0.00")</f>
        <v>0</v>
      </c>
    </row>
    <row r="426" spans="1:15" ht="12.75" x14ac:dyDescent="0.2">
      <c r="A426" s="109">
        <v>2</v>
      </c>
      <c r="B426" s="110">
        <v>6</v>
      </c>
      <c r="C426" s="110">
        <v>3</v>
      </c>
      <c r="D426" s="110">
        <v>2</v>
      </c>
      <c r="E426" s="110"/>
      <c r="F426" s="123" t="s">
        <v>371</v>
      </c>
      <c r="G426" s="112">
        <f t="shared" ref="G426:O426" si="189">+G427</f>
        <v>0</v>
      </c>
      <c r="H426" s="112">
        <f t="shared" si="189"/>
        <v>0</v>
      </c>
      <c r="I426" s="112">
        <f t="shared" si="189"/>
        <v>0</v>
      </c>
      <c r="J426" s="112">
        <f t="shared" si="189"/>
        <v>0</v>
      </c>
      <c r="K426" s="112">
        <f t="shared" si="189"/>
        <v>0</v>
      </c>
      <c r="L426" s="112">
        <f t="shared" si="189"/>
        <v>0</v>
      </c>
      <c r="M426" s="112">
        <f t="shared" si="189"/>
        <v>0</v>
      </c>
      <c r="N426" s="112">
        <f t="shared" si="189"/>
        <v>0</v>
      </c>
      <c r="O426" s="134">
        <f t="shared" si="189"/>
        <v>0</v>
      </c>
    </row>
    <row r="427" spans="1:15" ht="12.75" x14ac:dyDescent="0.2">
      <c r="A427" s="124">
        <v>2</v>
      </c>
      <c r="B427" s="115">
        <v>6</v>
      </c>
      <c r="C427" s="115">
        <v>3</v>
      </c>
      <c r="D427" s="115">
        <v>2</v>
      </c>
      <c r="E427" s="115" t="s">
        <v>58</v>
      </c>
      <c r="F427" s="122" t="s">
        <v>371</v>
      </c>
      <c r="G427" s="112"/>
      <c r="H427" s="112"/>
      <c r="I427" s="112"/>
      <c r="J427" s="112"/>
      <c r="K427" s="112"/>
      <c r="L427" s="112"/>
      <c r="M427" s="112"/>
      <c r="N427" s="117">
        <f>SUBTOTAL(9,G427:M427)</f>
        <v>0</v>
      </c>
      <c r="O427" s="118">
        <f>IFERROR(N427/$N$18*100,"0.00")</f>
        <v>0</v>
      </c>
    </row>
    <row r="428" spans="1:15" ht="12.75" x14ac:dyDescent="0.2">
      <c r="A428" s="109">
        <v>2</v>
      </c>
      <c r="B428" s="110">
        <v>6</v>
      </c>
      <c r="C428" s="110">
        <v>3</v>
      </c>
      <c r="D428" s="110">
        <v>3</v>
      </c>
      <c r="E428" s="110"/>
      <c r="F428" s="123" t="s">
        <v>372</v>
      </c>
      <c r="G428" s="112">
        <f t="shared" ref="G428:O428" si="190">+G429</f>
        <v>0</v>
      </c>
      <c r="H428" s="112">
        <f t="shared" si="190"/>
        <v>0</v>
      </c>
      <c r="I428" s="112">
        <f t="shared" si="190"/>
        <v>0</v>
      </c>
      <c r="J428" s="112">
        <f t="shared" si="190"/>
        <v>0</v>
      </c>
      <c r="K428" s="112">
        <f t="shared" si="190"/>
        <v>0</v>
      </c>
      <c r="L428" s="112">
        <f t="shared" si="190"/>
        <v>0</v>
      </c>
      <c r="M428" s="112">
        <f t="shared" si="190"/>
        <v>0</v>
      </c>
      <c r="N428" s="112">
        <f t="shared" si="190"/>
        <v>0</v>
      </c>
      <c r="O428" s="134">
        <f t="shared" si="190"/>
        <v>0</v>
      </c>
    </row>
    <row r="429" spans="1:15" ht="12.75" x14ac:dyDescent="0.2">
      <c r="A429" s="124">
        <v>2</v>
      </c>
      <c r="B429" s="115">
        <v>6</v>
      </c>
      <c r="C429" s="115">
        <v>3</v>
      </c>
      <c r="D429" s="115">
        <v>3</v>
      </c>
      <c r="E429" s="115" t="s">
        <v>58</v>
      </c>
      <c r="F429" s="122" t="s">
        <v>372</v>
      </c>
      <c r="G429" s="112"/>
      <c r="H429" s="112"/>
      <c r="I429" s="112"/>
      <c r="J429" s="112"/>
      <c r="K429" s="112"/>
      <c r="L429" s="112"/>
      <c r="M429" s="112"/>
      <c r="N429" s="117">
        <f>SUBTOTAL(9,G429:M429)</f>
        <v>0</v>
      </c>
      <c r="O429" s="118">
        <f>IFERROR(N429/$N$18*100,"0.00")</f>
        <v>0</v>
      </c>
    </row>
    <row r="430" spans="1:15" ht="12.75" x14ac:dyDescent="0.2">
      <c r="A430" s="109">
        <v>2</v>
      </c>
      <c r="B430" s="110">
        <v>6</v>
      </c>
      <c r="C430" s="110">
        <v>3</v>
      </c>
      <c r="D430" s="110">
        <v>4</v>
      </c>
      <c r="E430" s="110"/>
      <c r="F430" s="123" t="s">
        <v>373</v>
      </c>
      <c r="G430" s="112">
        <f t="shared" ref="G430:O430" si="191">+G431</f>
        <v>0</v>
      </c>
      <c r="H430" s="112">
        <f t="shared" si="191"/>
        <v>0</v>
      </c>
      <c r="I430" s="112">
        <f t="shared" si="191"/>
        <v>0</v>
      </c>
      <c r="J430" s="112">
        <f t="shared" si="191"/>
        <v>0</v>
      </c>
      <c r="K430" s="112">
        <f t="shared" si="191"/>
        <v>0</v>
      </c>
      <c r="L430" s="112">
        <f t="shared" si="191"/>
        <v>0</v>
      </c>
      <c r="M430" s="112">
        <f t="shared" si="191"/>
        <v>0</v>
      </c>
      <c r="N430" s="112">
        <f t="shared" si="191"/>
        <v>0</v>
      </c>
      <c r="O430" s="134">
        <f t="shared" si="191"/>
        <v>0</v>
      </c>
    </row>
    <row r="431" spans="1:15" ht="12.75" x14ac:dyDescent="0.2">
      <c r="A431" s="124">
        <v>2</v>
      </c>
      <c r="B431" s="115">
        <v>6</v>
      </c>
      <c r="C431" s="115">
        <v>3</v>
      </c>
      <c r="D431" s="115">
        <v>4</v>
      </c>
      <c r="E431" s="115" t="s">
        <v>58</v>
      </c>
      <c r="F431" s="122" t="s">
        <v>373</v>
      </c>
      <c r="G431" s="112"/>
      <c r="H431" s="112"/>
      <c r="I431" s="112"/>
      <c r="J431" s="112"/>
      <c r="K431" s="112"/>
      <c r="L431" s="112"/>
      <c r="M431" s="112"/>
      <c r="N431" s="117">
        <f>SUBTOTAL(9,G431:M431)</f>
        <v>0</v>
      </c>
      <c r="O431" s="118">
        <f>IFERROR(N431/$N$18*100,"0.00")</f>
        <v>0</v>
      </c>
    </row>
    <row r="432" spans="1:15" ht="12.75" x14ac:dyDescent="0.2">
      <c r="A432" s="104">
        <v>2</v>
      </c>
      <c r="B432" s="105">
        <v>6</v>
      </c>
      <c r="C432" s="105">
        <v>4</v>
      </c>
      <c r="D432" s="105"/>
      <c r="E432" s="105"/>
      <c r="F432" s="106" t="s">
        <v>374</v>
      </c>
      <c r="G432" s="121">
        <f t="shared" ref="G432:N432" si="192">+G433+G435+G437</f>
        <v>0</v>
      </c>
      <c r="H432" s="121">
        <f t="shared" si="192"/>
        <v>0</v>
      </c>
      <c r="I432" s="121">
        <f t="shared" si="192"/>
        <v>0</v>
      </c>
      <c r="J432" s="121">
        <f t="shared" si="192"/>
        <v>0</v>
      </c>
      <c r="K432" s="121">
        <f t="shared" si="192"/>
        <v>0</v>
      </c>
      <c r="L432" s="121">
        <f t="shared" si="192"/>
        <v>0</v>
      </c>
      <c r="M432" s="121">
        <f t="shared" si="192"/>
        <v>0</v>
      </c>
      <c r="N432" s="121">
        <f t="shared" si="192"/>
        <v>0</v>
      </c>
      <c r="O432" s="108">
        <v>0</v>
      </c>
    </row>
    <row r="433" spans="1:15" ht="12.75" x14ac:dyDescent="0.2">
      <c r="A433" s="109">
        <v>2</v>
      </c>
      <c r="B433" s="110">
        <v>6</v>
      </c>
      <c r="C433" s="110">
        <v>4</v>
      </c>
      <c r="D433" s="110">
        <v>1</v>
      </c>
      <c r="E433" s="110"/>
      <c r="F433" s="123" t="s">
        <v>375</v>
      </c>
      <c r="G433" s="112">
        <f t="shared" ref="G433:O433" si="193">+G434</f>
        <v>0</v>
      </c>
      <c r="H433" s="112">
        <f t="shared" si="193"/>
        <v>0</v>
      </c>
      <c r="I433" s="112">
        <f t="shared" si="193"/>
        <v>0</v>
      </c>
      <c r="J433" s="112">
        <f t="shared" si="193"/>
        <v>0</v>
      </c>
      <c r="K433" s="112">
        <f t="shared" si="193"/>
        <v>0</v>
      </c>
      <c r="L433" s="112">
        <f t="shared" si="193"/>
        <v>0</v>
      </c>
      <c r="M433" s="112">
        <f t="shared" si="193"/>
        <v>0</v>
      </c>
      <c r="N433" s="112">
        <f t="shared" si="193"/>
        <v>0</v>
      </c>
      <c r="O433" s="134">
        <f t="shared" si="193"/>
        <v>0</v>
      </c>
    </row>
    <row r="434" spans="1:15" ht="12.75" x14ac:dyDescent="0.2">
      <c r="A434" s="124">
        <v>2</v>
      </c>
      <c r="B434" s="115">
        <v>6</v>
      </c>
      <c r="C434" s="115">
        <v>4</v>
      </c>
      <c r="D434" s="115">
        <v>1</v>
      </c>
      <c r="E434" s="115" t="s">
        <v>58</v>
      </c>
      <c r="F434" s="122" t="s">
        <v>375</v>
      </c>
      <c r="G434" s="112"/>
      <c r="H434" s="112"/>
      <c r="I434" s="112"/>
      <c r="J434" s="112"/>
      <c r="K434" s="112"/>
      <c r="L434" s="112"/>
      <c r="M434" s="112"/>
      <c r="N434" s="117">
        <f>SUBTOTAL(9,G434:M434)</f>
        <v>0</v>
      </c>
      <c r="O434" s="118">
        <f>IFERROR(N434/$N$18*100,"0.00")</f>
        <v>0</v>
      </c>
    </row>
    <row r="435" spans="1:15" ht="12.75" x14ac:dyDescent="0.2">
      <c r="A435" s="109">
        <v>2</v>
      </c>
      <c r="B435" s="110">
        <v>6</v>
      </c>
      <c r="C435" s="110">
        <v>4</v>
      </c>
      <c r="D435" s="110">
        <v>2</v>
      </c>
      <c r="E435" s="110"/>
      <c r="F435" s="123" t="s">
        <v>376</v>
      </c>
      <c r="G435" s="112">
        <f t="shared" ref="G435:O435" si="194">+G436</f>
        <v>0</v>
      </c>
      <c r="H435" s="112">
        <f t="shared" si="194"/>
        <v>0</v>
      </c>
      <c r="I435" s="112">
        <f t="shared" si="194"/>
        <v>0</v>
      </c>
      <c r="J435" s="112">
        <f t="shared" si="194"/>
        <v>0</v>
      </c>
      <c r="K435" s="112">
        <f t="shared" si="194"/>
        <v>0</v>
      </c>
      <c r="L435" s="112">
        <f t="shared" si="194"/>
        <v>0</v>
      </c>
      <c r="M435" s="112">
        <f t="shared" si="194"/>
        <v>0</v>
      </c>
      <c r="N435" s="112">
        <f t="shared" si="194"/>
        <v>0</v>
      </c>
      <c r="O435" s="134">
        <f t="shared" si="194"/>
        <v>0</v>
      </c>
    </row>
    <row r="436" spans="1:15" ht="12.75" x14ac:dyDescent="0.2">
      <c r="A436" s="124">
        <v>2</v>
      </c>
      <c r="B436" s="115">
        <v>6</v>
      </c>
      <c r="C436" s="115">
        <v>4</v>
      </c>
      <c r="D436" s="115">
        <v>2</v>
      </c>
      <c r="E436" s="115" t="s">
        <v>58</v>
      </c>
      <c r="F436" s="122" t="s">
        <v>376</v>
      </c>
      <c r="G436" s="112"/>
      <c r="H436" s="112"/>
      <c r="I436" s="112"/>
      <c r="J436" s="112"/>
      <c r="K436" s="112"/>
      <c r="L436" s="112"/>
      <c r="M436" s="112"/>
      <c r="N436" s="117">
        <f>SUBTOTAL(9,G436:M436)</f>
        <v>0</v>
      </c>
      <c r="O436" s="118">
        <f>IFERROR(N436/$N$18*100,"0.00")</f>
        <v>0</v>
      </c>
    </row>
    <row r="437" spans="1:15" ht="12.75" x14ac:dyDescent="0.2">
      <c r="A437" s="109">
        <v>2</v>
      </c>
      <c r="B437" s="110">
        <v>6</v>
      </c>
      <c r="C437" s="110">
        <v>4</v>
      </c>
      <c r="D437" s="110">
        <v>8</v>
      </c>
      <c r="E437" s="110"/>
      <c r="F437" s="123" t="s">
        <v>377</v>
      </c>
      <c r="G437" s="112">
        <f t="shared" ref="G437:O437" si="195">+G438</f>
        <v>0</v>
      </c>
      <c r="H437" s="112">
        <f t="shared" si="195"/>
        <v>0</v>
      </c>
      <c r="I437" s="112">
        <f t="shared" si="195"/>
        <v>0</v>
      </c>
      <c r="J437" s="112">
        <f t="shared" si="195"/>
        <v>0</v>
      </c>
      <c r="K437" s="112">
        <f t="shared" si="195"/>
        <v>0</v>
      </c>
      <c r="L437" s="112">
        <f t="shared" si="195"/>
        <v>0</v>
      </c>
      <c r="M437" s="112">
        <f t="shared" si="195"/>
        <v>0</v>
      </c>
      <c r="N437" s="112">
        <f t="shared" si="195"/>
        <v>0</v>
      </c>
      <c r="O437" s="134">
        <f t="shared" si="195"/>
        <v>0</v>
      </c>
    </row>
    <row r="438" spans="1:15" ht="12.75" x14ac:dyDescent="0.2">
      <c r="A438" s="124">
        <v>2</v>
      </c>
      <c r="B438" s="115">
        <v>6</v>
      </c>
      <c r="C438" s="115">
        <v>4</v>
      </c>
      <c r="D438" s="115">
        <v>8</v>
      </c>
      <c r="E438" s="115" t="s">
        <v>58</v>
      </c>
      <c r="F438" s="122" t="s">
        <v>377</v>
      </c>
      <c r="G438" s="112"/>
      <c r="H438" s="112"/>
      <c r="I438" s="112"/>
      <c r="J438" s="112"/>
      <c r="K438" s="112"/>
      <c r="L438" s="112"/>
      <c r="M438" s="112"/>
      <c r="N438" s="117">
        <f>SUBTOTAL(9,G438:M438)</f>
        <v>0</v>
      </c>
      <c r="O438" s="118">
        <f>IFERROR(N438/$N$18*100,"0.00")</f>
        <v>0</v>
      </c>
    </row>
    <row r="439" spans="1:15" ht="12.75" x14ac:dyDescent="0.2">
      <c r="A439" s="104">
        <v>2</v>
      </c>
      <c r="B439" s="105">
        <v>6</v>
      </c>
      <c r="C439" s="105">
        <v>5</v>
      </c>
      <c r="D439" s="105"/>
      <c r="E439" s="105"/>
      <c r="F439" s="106" t="s">
        <v>378</v>
      </c>
      <c r="G439" s="121">
        <f t="shared" ref="G439:N439" si="196">+G440+G442+G444+G446+G448+G450+G452</f>
        <v>0</v>
      </c>
      <c r="H439" s="121">
        <f t="shared" si="196"/>
        <v>0</v>
      </c>
      <c r="I439" s="121">
        <f t="shared" si="196"/>
        <v>0</v>
      </c>
      <c r="J439" s="121">
        <f t="shared" si="196"/>
        <v>0</v>
      </c>
      <c r="K439" s="121">
        <f t="shared" si="196"/>
        <v>0</v>
      </c>
      <c r="L439" s="121">
        <f t="shared" si="196"/>
        <v>0</v>
      </c>
      <c r="M439" s="121">
        <f t="shared" si="196"/>
        <v>0</v>
      </c>
      <c r="N439" s="121">
        <f t="shared" si="196"/>
        <v>0</v>
      </c>
      <c r="O439" s="108">
        <v>0</v>
      </c>
    </row>
    <row r="440" spans="1:15" ht="12.75" x14ac:dyDescent="0.2">
      <c r="A440" s="109">
        <v>2</v>
      </c>
      <c r="B440" s="110">
        <v>6</v>
      </c>
      <c r="C440" s="110">
        <v>5</v>
      </c>
      <c r="D440" s="110">
        <v>2</v>
      </c>
      <c r="E440" s="110"/>
      <c r="F440" s="123" t="s">
        <v>379</v>
      </c>
      <c r="G440" s="112">
        <f t="shared" ref="G440:O440" si="197">+G441</f>
        <v>0</v>
      </c>
      <c r="H440" s="112">
        <f t="shared" si="197"/>
        <v>0</v>
      </c>
      <c r="I440" s="112">
        <f t="shared" si="197"/>
        <v>0</v>
      </c>
      <c r="J440" s="112">
        <f t="shared" si="197"/>
        <v>0</v>
      </c>
      <c r="K440" s="112">
        <f t="shared" si="197"/>
        <v>0</v>
      </c>
      <c r="L440" s="112">
        <f t="shared" si="197"/>
        <v>0</v>
      </c>
      <c r="M440" s="112">
        <f t="shared" si="197"/>
        <v>0</v>
      </c>
      <c r="N440" s="112">
        <f t="shared" si="197"/>
        <v>0</v>
      </c>
      <c r="O440" s="134">
        <f t="shared" si="197"/>
        <v>0</v>
      </c>
    </row>
    <row r="441" spans="1:15" ht="12.75" x14ac:dyDescent="0.2">
      <c r="A441" s="114">
        <v>2</v>
      </c>
      <c r="B441" s="115">
        <v>6</v>
      </c>
      <c r="C441" s="115">
        <v>5</v>
      </c>
      <c r="D441" s="115">
        <v>2</v>
      </c>
      <c r="E441" s="115" t="s">
        <v>58</v>
      </c>
      <c r="F441" s="122" t="s">
        <v>379</v>
      </c>
      <c r="G441" s="112"/>
      <c r="H441" s="112"/>
      <c r="I441" s="112"/>
      <c r="J441" s="112"/>
      <c r="K441" s="112"/>
      <c r="L441" s="112"/>
      <c r="M441" s="112"/>
      <c r="N441" s="117">
        <f>SUBTOTAL(9,G441:M441)</f>
        <v>0</v>
      </c>
      <c r="O441" s="118">
        <f>IFERROR(N441/$N$18*100,"0.00")</f>
        <v>0</v>
      </c>
    </row>
    <row r="442" spans="1:15" ht="12.75" x14ac:dyDescent="0.2">
      <c r="A442" s="109">
        <v>2</v>
      </c>
      <c r="B442" s="110">
        <v>6</v>
      </c>
      <c r="C442" s="110">
        <v>5</v>
      </c>
      <c r="D442" s="110">
        <v>3</v>
      </c>
      <c r="E442" s="110"/>
      <c r="F442" s="123" t="s">
        <v>380</v>
      </c>
      <c r="G442" s="112">
        <f t="shared" ref="G442:O442" si="198">+G443</f>
        <v>0</v>
      </c>
      <c r="H442" s="112">
        <f t="shared" si="198"/>
        <v>0</v>
      </c>
      <c r="I442" s="112">
        <f t="shared" si="198"/>
        <v>0</v>
      </c>
      <c r="J442" s="112">
        <f t="shared" si="198"/>
        <v>0</v>
      </c>
      <c r="K442" s="112">
        <f t="shared" si="198"/>
        <v>0</v>
      </c>
      <c r="L442" s="112">
        <f t="shared" si="198"/>
        <v>0</v>
      </c>
      <c r="M442" s="112">
        <f t="shared" si="198"/>
        <v>0</v>
      </c>
      <c r="N442" s="112">
        <f t="shared" si="198"/>
        <v>0</v>
      </c>
      <c r="O442" s="134">
        <f t="shared" si="198"/>
        <v>0</v>
      </c>
    </row>
    <row r="443" spans="1:15" ht="12.75" x14ac:dyDescent="0.2">
      <c r="A443" s="114">
        <v>2</v>
      </c>
      <c r="B443" s="115">
        <v>6</v>
      </c>
      <c r="C443" s="115">
        <v>5</v>
      </c>
      <c r="D443" s="115">
        <v>3</v>
      </c>
      <c r="E443" s="115" t="s">
        <v>58</v>
      </c>
      <c r="F443" s="122" t="s">
        <v>380</v>
      </c>
      <c r="G443" s="112"/>
      <c r="H443" s="112"/>
      <c r="I443" s="112"/>
      <c r="J443" s="112"/>
      <c r="K443" s="112"/>
      <c r="L443" s="112"/>
      <c r="M443" s="112"/>
      <c r="N443" s="117">
        <f>SUBTOTAL(9,G443:M443)</f>
        <v>0</v>
      </c>
      <c r="O443" s="118">
        <f>IFERROR(N443/$N$18*100,"0.00")</f>
        <v>0</v>
      </c>
    </row>
    <row r="444" spans="1:15" ht="12.75" x14ac:dyDescent="0.2">
      <c r="A444" s="109">
        <v>2</v>
      </c>
      <c r="B444" s="110">
        <v>6</v>
      </c>
      <c r="C444" s="110">
        <v>5</v>
      </c>
      <c r="D444" s="110">
        <v>4</v>
      </c>
      <c r="E444" s="110"/>
      <c r="F444" s="123" t="s">
        <v>381</v>
      </c>
      <c r="G444" s="112">
        <f t="shared" ref="G444:O444" si="199">+G445</f>
        <v>0</v>
      </c>
      <c r="H444" s="112">
        <f t="shared" si="199"/>
        <v>0</v>
      </c>
      <c r="I444" s="112">
        <f t="shared" si="199"/>
        <v>0</v>
      </c>
      <c r="J444" s="112">
        <f t="shared" si="199"/>
        <v>0</v>
      </c>
      <c r="K444" s="112">
        <f t="shared" si="199"/>
        <v>0</v>
      </c>
      <c r="L444" s="112">
        <f t="shared" si="199"/>
        <v>0</v>
      </c>
      <c r="M444" s="112">
        <f t="shared" si="199"/>
        <v>0</v>
      </c>
      <c r="N444" s="112">
        <f t="shared" si="199"/>
        <v>0</v>
      </c>
      <c r="O444" s="134">
        <f t="shared" si="199"/>
        <v>0</v>
      </c>
    </row>
    <row r="445" spans="1:15" ht="12.75" x14ac:dyDescent="0.2">
      <c r="A445" s="114">
        <v>2</v>
      </c>
      <c r="B445" s="115">
        <v>6</v>
      </c>
      <c r="C445" s="115">
        <v>5</v>
      </c>
      <c r="D445" s="115">
        <v>4</v>
      </c>
      <c r="E445" s="115" t="s">
        <v>58</v>
      </c>
      <c r="F445" s="122" t="s">
        <v>381</v>
      </c>
      <c r="G445" s="112"/>
      <c r="H445" s="112"/>
      <c r="I445" s="112"/>
      <c r="J445" s="112"/>
      <c r="K445" s="112"/>
      <c r="L445" s="112"/>
      <c r="M445" s="112"/>
      <c r="N445" s="117">
        <f>SUBTOTAL(9,G445:M445)</f>
        <v>0</v>
      </c>
      <c r="O445" s="118">
        <f>IFERROR(N445/$N$18*100,"0.00")</f>
        <v>0</v>
      </c>
    </row>
    <row r="446" spans="1:15" ht="12.75" x14ac:dyDescent="0.2">
      <c r="A446" s="109">
        <v>2</v>
      </c>
      <c r="B446" s="110">
        <v>6</v>
      </c>
      <c r="C446" s="110">
        <v>5</v>
      </c>
      <c r="D446" s="110">
        <v>5</v>
      </c>
      <c r="E446" s="110"/>
      <c r="F446" s="123" t="s">
        <v>382</v>
      </c>
      <c r="G446" s="112">
        <f t="shared" ref="G446:O446" si="200">+G447</f>
        <v>0</v>
      </c>
      <c r="H446" s="112">
        <f t="shared" si="200"/>
        <v>0</v>
      </c>
      <c r="I446" s="112">
        <f t="shared" si="200"/>
        <v>0</v>
      </c>
      <c r="J446" s="112">
        <f t="shared" si="200"/>
        <v>0</v>
      </c>
      <c r="K446" s="112">
        <f t="shared" si="200"/>
        <v>0</v>
      </c>
      <c r="L446" s="112">
        <f t="shared" si="200"/>
        <v>0</v>
      </c>
      <c r="M446" s="112">
        <f t="shared" si="200"/>
        <v>0</v>
      </c>
      <c r="N446" s="112">
        <f t="shared" si="200"/>
        <v>0</v>
      </c>
      <c r="O446" s="134">
        <f t="shared" si="200"/>
        <v>0</v>
      </c>
    </row>
    <row r="447" spans="1:15" ht="12.75" x14ac:dyDescent="0.2">
      <c r="A447" s="114">
        <v>2</v>
      </c>
      <c r="B447" s="115">
        <v>6</v>
      </c>
      <c r="C447" s="115">
        <v>5</v>
      </c>
      <c r="D447" s="115">
        <v>5</v>
      </c>
      <c r="E447" s="115" t="s">
        <v>58</v>
      </c>
      <c r="F447" s="122" t="s">
        <v>382</v>
      </c>
      <c r="G447" s="112"/>
      <c r="H447" s="112"/>
      <c r="I447" s="112"/>
      <c r="J447" s="112"/>
      <c r="K447" s="112"/>
      <c r="L447" s="112"/>
      <c r="M447" s="112"/>
      <c r="N447" s="117">
        <f>SUBTOTAL(9,G447:M447)</f>
        <v>0</v>
      </c>
      <c r="O447" s="118">
        <f>IFERROR(N447/$N$18*100,"0.00")</f>
        <v>0</v>
      </c>
    </row>
    <row r="448" spans="1:15" ht="12.75" x14ac:dyDescent="0.2">
      <c r="A448" s="153">
        <v>2</v>
      </c>
      <c r="B448" s="149">
        <v>6</v>
      </c>
      <c r="C448" s="149">
        <v>5</v>
      </c>
      <c r="D448" s="149">
        <v>6</v>
      </c>
      <c r="E448" s="149"/>
      <c r="F448" s="154" t="s">
        <v>383</v>
      </c>
      <c r="G448" s="151">
        <f t="shared" ref="G448:O448" si="201">+G449</f>
        <v>0</v>
      </c>
      <c r="H448" s="151">
        <f t="shared" si="201"/>
        <v>0</v>
      </c>
      <c r="I448" s="151">
        <f t="shared" si="201"/>
        <v>0</v>
      </c>
      <c r="J448" s="151">
        <f t="shared" si="201"/>
        <v>0</v>
      </c>
      <c r="K448" s="151">
        <f t="shared" si="201"/>
        <v>0</v>
      </c>
      <c r="L448" s="151">
        <f t="shared" si="201"/>
        <v>0</v>
      </c>
      <c r="M448" s="151">
        <f t="shared" si="201"/>
        <v>0</v>
      </c>
      <c r="N448" s="151">
        <f t="shared" si="201"/>
        <v>0</v>
      </c>
      <c r="O448" s="155">
        <f t="shared" si="201"/>
        <v>0</v>
      </c>
    </row>
    <row r="449" spans="1:15" ht="12.75" x14ac:dyDescent="0.2">
      <c r="A449" s="114">
        <v>2</v>
      </c>
      <c r="B449" s="115">
        <v>6</v>
      </c>
      <c r="C449" s="115">
        <v>5</v>
      </c>
      <c r="D449" s="115">
        <v>6</v>
      </c>
      <c r="E449" s="115" t="s">
        <v>58</v>
      </c>
      <c r="F449" s="122" t="s">
        <v>383</v>
      </c>
      <c r="G449" s="112"/>
      <c r="H449" s="112"/>
      <c r="I449" s="112"/>
      <c r="J449" s="112"/>
      <c r="K449" s="112"/>
      <c r="L449" s="112"/>
      <c r="M449" s="112"/>
      <c r="N449" s="117">
        <f>SUBTOTAL(9,G449:M449)</f>
        <v>0</v>
      </c>
      <c r="O449" s="118">
        <f>IFERROR(N449/$N$18*100,"0.00")</f>
        <v>0</v>
      </c>
    </row>
    <row r="450" spans="1:15" ht="12.75" x14ac:dyDescent="0.2">
      <c r="A450" s="109">
        <v>2</v>
      </c>
      <c r="B450" s="110">
        <v>6</v>
      </c>
      <c r="C450" s="110">
        <v>5</v>
      </c>
      <c r="D450" s="110">
        <v>7</v>
      </c>
      <c r="E450" s="110"/>
      <c r="F450" s="123" t="s">
        <v>384</v>
      </c>
      <c r="G450" s="112">
        <f t="shared" ref="G450:O450" si="202">+G451</f>
        <v>0</v>
      </c>
      <c r="H450" s="112">
        <f t="shared" si="202"/>
        <v>0</v>
      </c>
      <c r="I450" s="112">
        <f t="shared" si="202"/>
        <v>0</v>
      </c>
      <c r="J450" s="112">
        <f t="shared" si="202"/>
        <v>0</v>
      </c>
      <c r="K450" s="112">
        <f t="shared" si="202"/>
        <v>0</v>
      </c>
      <c r="L450" s="112">
        <f t="shared" si="202"/>
        <v>0</v>
      </c>
      <c r="M450" s="112">
        <f t="shared" si="202"/>
        <v>0</v>
      </c>
      <c r="N450" s="112">
        <f t="shared" si="202"/>
        <v>0</v>
      </c>
      <c r="O450" s="134">
        <f t="shared" si="202"/>
        <v>0</v>
      </c>
    </row>
    <row r="451" spans="1:15" ht="12.75" x14ac:dyDescent="0.2">
      <c r="A451" s="114">
        <v>2</v>
      </c>
      <c r="B451" s="115">
        <v>6</v>
      </c>
      <c r="C451" s="115">
        <v>5</v>
      </c>
      <c r="D451" s="115">
        <v>7</v>
      </c>
      <c r="E451" s="115" t="s">
        <v>58</v>
      </c>
      <c r="F451" s="122" t="s">
        <v>384</v>
      </c>
      <c r="G451" s="112"/>
      <c r="H451" s="112"/>
      <c r="I451" s="112"/>
      <c r="J451" s="112"/>
      <c r="K451" s="112"/>
      <c r="L451" s="112"/>
      <c r="M451" s="112"/>
      <c r="N451" s="117">
        <f>SUBTOTAL(9,G451:M451)</f>
        <v>0</v>
      </c>
      <c r="O451" s="118">
        <f>IFERROR(N451/$N$18*100,"0.00")</f>
        <v>0</v>
      </c>
    </row>
    <row r="452" spans="1:15" ht="12.75" x14ac:dyDescent="0.2">
      <c r="A452" s="109">
        <v>2</v>
      </c>
      <c r="B452" s="110">
        <v>6</v>
      </c>
      <c r="C452" s="110">
        <v>5</v>
      </c>
      <c r="D452" s="110">
        <v>8</v>
      </c>
      <c r="E452" s="110"/>
      <c r="F452" s="123" t="s">
        <v>385</v>
      </c>
      <c r="G452" s="112">
        <f t="shared" ref="G452:O452" si="203">+G453</f>
        <v>0</v>
      </c>
      <c r="H452" s="112">
        <f t="shared" si="203"/>
        <v>0</v>
      </c>
      <c r="I452" s="112">
        <f t="shared" si="203"/>
        <v>0</v>
      </c>
      <c r="J452" s="112">
        <f t="shared" si="203"/>
        <v>0</v>
      </c>
      <c r="K452" s="112">
        <f t="shared" si="203"/>
        <v>0</v>
      </c>
      <c r="L452" s="112">
        <f t="shared" si="203"/>
        <v>0</v>
      </c>
      <c r="M452" s="112">
        <f t="shared" si="203"/>
        <v>0</v>
      </c>
      <c r="N452" s="112">
        <f t="shared" si="203"/>
        <v>0</v>
      </c>
      <c r="O452" s="134">
        <f t="shared" si="203"/>
        <v>0</v>
      </c>
    </row>
    <row r="453" spans="1:15" ht="12.75" x14ac:dyDescent="0.2">
      <c r="A453" s="114">
        <v>2</v>
      </c>
      <c r="B453" s="115">
        <v>6</v>
      </c>
      <c r="C453" s="115">
        <v>5</v>
      </c>
      <c r="D453" s="115">
        <v>8</v>
      </c>
      <c r="E453" s="115" t="s">
        <v>58</v>
      </c>
      <c r="F453" s="122" t="s">
        <v>385</v>
      </c>
      <c r="G453" s="112"/>
      <c r="H453" s="112"/>
      <c r="I453" s="112"/>
      <c r="J453" s="112"/>
      <c r="K453" s="112"/>
      <c r="L453" s="112"/>
      <c r="M453" s="112"/>
      <c r="N453" s="117">
        <f>SUBTOTAL(9,G453:M453)</f>
        <v>0</v>
      </c>
      <c r="O453" s="118">
        <f>IFERROR(N453/$N$18*100,"0.00")</f>
        <v>0</v>
      </c>
    </row>
    <row r="454" spans="1:15" ht="12.75" x14ac:dyDescent="0.2">
      <c r="A454" s="104">
        <v>2</v>
      </c>
      <c r="B454" s="105">
        <v>6</v>
      </c>
      <c r="C454" s="105">
        <v>6</v>
      </c>
      <c r="D454" s="105"/>
      <c r="E454" s="105"/>
      <c r="F454" s="106" t="s">
        <v>386</v>
      </c>
      <c r="G454" s="121">
        <f t="shared" ref="G454:N454" si="204">+G455+G457</f>
        <v>0</v>
      </c>
      <c r="H454" s="121">
        <f t="shared" si="204"/>
        <v>0</v>
      </c>
      <c r="I454" s="121">
        <f t="shared" si="204"/>
        <v>0</v>
      </c>
      <c r="J454" s="121">
        <f t="shared" si="204"/>
        <v>0</v>
      </c>
      <c r="K454" s="121">
        <f t="shared" si="204"/>
        <v>0</v>
      </c>
      <c r="L454" s="121">
        <f t="shared" si="204"/>
        <v>0</v>
      </c>
      <c r="M454" s="121">
        <f t="shared" si="204"/>
        <v>0</v>
      </c>
      <c r="N454" s="121">
        <f t="shared" si="204"/>
        <v>0</v>
      </c>
      <c r="O454" s="108">
        <v>0</v>
      </c>
    </row>
    <row r="455" spans="1:15" ht="12.75" x14ac:dyDescent="0.2">
      <c r="A455" s="109">
        <v>2</v>
      </c>
      <c r="B455" s="110">
        <v>6</v>
      </c>
      <c r="C455" s="110">
        <v>6</v>
      </c>
      <c r="D455" s="110">
        <v>1</v>
      </c>
      <c r="E455" s="110"/>
      <c r="F455" s="143" t="s">
        <v>387</v>
      </c>
      <c r="G455" s="112">
        <f t="shared" ref="G455:O455" si="205">+G456</f>
        <v>0</v>
      </c>
      <c r="H455" s="112">
        <f t="shared" si="205"/>
        <v>0</v>
      </c>
      <c r="I455" s="112">
        <f t="shared" si="205"/>
        <v>0</v>
      </c>
      <c r="J455" s="112">
        <f t="shared" si="205"/>
        <v>0</v>
      </c>
      <c r="K455" s="112">
        <f t="shared" si="205"/>
        <v>0</v>
      </c>
      <c r="L455" s="112">
        <f t="shared" si="205"/>
        <v>0</v>
      </c>
      <c r="M455" s="112">
        <f t="shared" si="205"/>
        <v>0</v>
      </c>
      <c r="N455" s="112">
        <f t="shared" si="205"/>
        <v>0</v>
      </c>
      <c r="O455" s="113">
        <v>0</v>
      </c>
    </row>
    <row r="456" spans="1:15" ht="12.75" x14ac:dyDescent="0.2">
      <c r="A456" s="114">
        <v>2</v>
      </c>
      <c r="B456" s="115">
        <v>6</v>
      </c>
      <c r="C456" s="115">
        <v>6</v>
      </c>
      <c r="D456" s="115">
        <v>1</v>
      </c>
      <c r="E456" s="115" t="s">
        <v>58</v>
      </c>
      <c r="F456" s="122" t="s">
        <v>387</v>
      </c>
      <c r="G456" s="112"/>
      <c r="H456" s="112"/>
      <c r="I456" s="112"/>
      <c r="J456" s="112"/>
      <c r="K456" s="112"/>
      <c r="L456" s="112"/>
      <c r="M456" s="112"/>
      <c r="N456" s="117">
        <f>SUBTOTAL(9,G456:M456)</f>
        <v>0</v>
      </c>
      <c r="O456" s="118">
        <f>IFERROR(N456/$N$18*100,"0.00")</f>
        <v>0</v>
      </c>
    </row>
    <row r="457" spans="1:15" ht="12.75" x14ac:dyDescent="0.2">
      <c r="A457" s="109">
        <v>2</v>
      </c>
      <c r="B457" s="110">
        <v>6</v>
      </c>
      <c r="C457" s="110">
        <v>6</v>
      </c>
      <c r="D457" s="110">
        <v>2</v>
      </c>
      <c r="E457" s="110"/>
      <c r="F457" s="143" t="s">
        <v>388</v>
      </c>
      <c r="G457" s="112">
        <f t="shared" ref="G457:O457" si="206">+G458</f>
        <v>0</v>
      </c>
      <c r="H457" s="112">
        <f t="shared" si="206"/>
        <v>0</v>
      </c>
      <c r="I457" s="112">
        <f t="shared" si="206"/>
        <v>0</v>
      </c>
      <c r="J457" s="112">
        <f t="shared" si="206"/>
        <v>0</v>
      </c>
      <c r="K457" s="112">
        <f t="shared" si="206"/>
        <v>0</v>
      </c>
      <c r="L457" s="112">
        <f t="shared" si="206"/>
        <v>0</v>
      </c>
      <c r="M457" s="112">
        <f t="shared" si="206"/>
        <v>0</v>
      </c>
      <c r="N457" s="112">
        <f t="shared" si="206"/>
        <v>0</v>
      </c>
      <c r="O457" s="134">
        <f t="shared" si="206"/>
        <v>0</v>
      </c>
    </row>
    <row r="458" spans="1:15" ht="12.75" x14ac:dyDescent="0.2">
      <c r="A458" s="114">
        <v>2</v>
      </c>
      <c r="B458" s="115">
        <v>6</v>
      </c>
      <c r="C458" s="115">
        <v>6</v>
      </c>
      <c r="D458" s="115">
        <v>2</v>
      </c>
      <c r="E458" s="115" t="s">
        <v>58</v>
      </c>
      <c r="F458" s="122" t="s">
        <v>388</v>
      </c>
      <c r="G458" s="112"/>
      <c r="H458" s="112"/>
      <c r="I458" s="112"/>
      <c r="J458" s="112"/>
      <c r="K458" s="112"/>
      <c r="L458" s="112"/>
      <c r="M458" s="112"/>
      <c r="N458" s="117">
        <f>SUBTOTAL(9,G458:M458)</f>
        <v>0</v>
      </c>
      <c r="O458" s="118">
        <f>IFERROR(N458/$N$18*100,"0.00")</f>
        <v>0</v>
      </c>
    </row>
    <row r="459" spans="1:15" ht="12.75" x14ac:dyDescent="0.2">
      <c r="A459" s="104">
        <v>2</v>
      </c>
      <c r="B459" s="105">
        <v>6</v>
      </c>
      <c r="C459" s="105">
        <v>8</v>
      </c>
      <c r="D459" s="105"/>
      <c r="E459" s="105"/>
      <c r="F459" s="106" t="s">
        <v>389</v>
      </c>
      <c r="G459" s="121">
        <f t="shared" ref="G459:N459" si="207">+G460+G462+G465+G467+G469+G471+G476</f>
        <v>0</v>
      </c>
      <c r="H459" s="121">
        <f t="shared" si="207"/>
        <v>0</v>
      </c>
      <c r="I459" s="121">
        <f t="shared" si="207"/>
        <v>0</v>
      </c>
      <c r="J459" s="121">
        <f t="shared" si="207"/>
        <v>0</v>
      </c>
      <c r="K459" s="121">
        <f t="shared" si="207"/>
        <v>0</v>
      </c>
      <c r="L459" s="121">
        <f t="shared" si="207"/>
        <v>0</v>
      </c>
      <c r="M459" s="121">
        <f t="shared" si="207"/>
        <v>0</v>
      </c>
      <c r="N459" s="121">
        <f t="shared" si="207"/>
        <v>0</v>
      </c>
      <c r="O459" s="108">
        <v>0</v>
      </c>
    </row>
    <row r="460" spans="1:15" ht="12.75" x14ac:dyDescent="0.2">
      <c r="A460" s="109">
        <v>2</v>
      </c>
      <c r="B460" s="110">
        <v>6</v>
      </c>
      <c r="C460" s="110">
        <v>8</v>
      </c>
      <c r="D460" s="110">
        <v>1</v>
      </c>
      <c r="E460" s="110"/>
      <c r="F460" s="123" t="s">
        <v>390</v>
      </c>
      <c r="G460" s="112">
        <f t="shared" ref="G460:O460" si="208">+G461</f>
        <v>0</v>
      </c>
      <c r="H460" s="112">
        <f t="shared" si="208"/>
        <v>0</v>
      </c>
      <c r="I460" s="112">
        <f t="shared" si="208"/>
        <v>0</v>
      </c>
      <c r="J460" s="112">
        <f t="shared" si="208"/>
        <v>0</v>
      </c>
      <c r="K460" s="112">
        <f t="shared" si="208"/>
        <v>0</v>
      </c>
      <c r="L460" s="112">
        <f t="shared" si="208"/>
        <v>0</v>
      </c>
      <c r="M460" s="112">
        <f t="shared" si="208"/>
        <v>0</v>
      </c>
      <c r="N460" s="112">
        <f t="shared" si="208"/>
        <v>0</v>
      </c>
      <c r="O460" s="134">
        <f t="shared" si="208"/>
        <v>0</v>
      </c>
    </row>
    <row r="461" spans="1:15" ht="12.75" x14ac:dyDescent="0.2">
      <c r="A461" s="114">
        <v>2</v>
      </c>
      <c r="B461" s="115">
        <v>6</v>
      </c>
      <c r="C461" s="115">
        <v>8</v>
      </c>
      <c r="D461" s="115">
        <v>1</v>
      </c>
      <c r="E461" s="115" t="s">
        <v>58</v>
      </c>
      <c r="F461" s="122" t="s">
        <v>390</v>
      </c>
      <c r="G461" s="112"/>
      <c r="H461" s="112"/>
      <c r="I461" s="112"/>
      <c r="J461" s="112"/>
      <c r="K461" s="112"/>
      <c r="L461" s="112"/>
      <c r="M461" s="112"/>
      <c r="N461" s="117">
        <f>SUBTOTAL(9,G461:M461)</f>
        <v>0</v>
      </c>
      <c r="O461" s="118">
        <f>IFERROR(N461/$N$18*100,"0.00")</f>
        <v>0</v>
      </c>
    </row>
    <row r="462" spans="1:15" ht="12.75" x14ac:dyDescent="0.2">
      <c r="A462" s="109">
        <v>2</v>
      </c>
      <c r="B462" s="110">
        <v>6</v>
      </c>
      <c r="C462" s="110">
        <v>8</v>
      </c>
      <c r="D462" s="110">
        <v>3</v>
      </c>
      <c r="E462" s="110"/>
      <c r="F462" s="123" t="s">
        <v>391</v>
      </c>
      <c r="G462" s="112">
        <f t="shared" ref="G462:N462" si="209">+G463+G464</f>
        <v>0</v>
      </c>
      <c r="H462" s="112">
        <f t="shared" si="209"/>
        <v>0</v>
      </c>
      <c r="I462" s="112">
        <f t="shared" si="209"/>
        <v>0</v>
      </c>
      <c r="J462" s="112">
        <f t="shared" si="209"/>
        <v>0</v>
      </c>
      <c r="K462" s="112">
        <f t="shared" si="209"/>
        <v>0</v>
      </c>
      <c r="L462" s="112">
        <f t="shared" si="209"/>
        <v>0</v>
      </c>
      <c r="M462" s="112">
        <f t="shared" si="209"/>
        <v>0</v>
      </c>
      <c r="N462" s="112">
        <f t="shared" si="209"/>
        <v>0</v>
      </c>
      <c r="O462" s="134">
        <f>+O463+O464</f>
        <v>0</v>
      </c>
    </row>
    <row r="463" spans="1:15" ht="12.75" x14ac:dyDescent="0.2">
      <c r="A463" s="124">
        <v>2</v>
      </c>
      <c r="B463" s="115">
        <v>6</v>
      </c>
      <c r="C463" s="115">
        <v>8</v>
      </c>
      <c r="D463" s="115">
        <v>3</v>
      </c>
      <c r="E463" s="115" t="s">
        <v>58</v>
      </c>
      <c r="F463" s="122" t="s">
        <v>392</v>
      </c>
      <c r="G463" s="117"/>
      <c r="H463" s="117"/>
      <c r="I463" s="117"/>
      <c r="J463" s="117"/>
      <c r="K463" s="117"/>
      <c r="L463" s="117"/>
      <c r="M463" s="117"/>
      <c r="N463" s="117">
        <f>SUBTOTAL(9,G463:M463)</f>
        <v>0</v>
      </c>
      <c r="O463" s="118">
        <f>IFERROR(N463/$N$18*100,"0.00")</f>
        <v>0</v>
      </c>
    </row>
    <row r="464" spans="1:15" ht="12.75" x14ac:dyDescent="0.2">
      <c r="A464" s="124">
        <v>2</v>
      </c>
      <c r="B464" s="115">
        <v>6</v>
      </c>
      <c r="C464" s="115">
        <v>8</v>
      </c>
      <c r="D464" s="115">
        <v>3</v>
      </c>
      <c r="E464" s="115" t="s">
        <v>60</v>
      </c>
      <c r="F464" s="122" t="s">
        <v>393</v>
      </c>
      <c r="G464" s="112"/>
      <c r="H464" s="112"/>
      <c r="I464" s="112"/>
      <c r="J464" s="112"/>
      <c r="K464" s="112"/>
      <c r="L464" s="112"/>
      <c r="M464" s="112"/>
      <c r="N464" s="117">
        <f>SUBTOTAL(9,G464:M464)</f>
        <v>0</v>
      </c>
      <c r="O464" s="118">
        <f>IFERROR(N464/$N$18*100,"0.00")</f>
        <v>0</v>
      </c>
    </row>
    <row r="465" spans="1:15" ht="12.75" x14ac:dyDescent="0.2">
      <c r="A465" s="109">
        <v>2</v>
      </c>
      <c r="B465" s="110">
        <v>6</v>
      </c>
      <c r="C465" s="110">
        <v>8</v>
      </c>
      <c r="D465" s="110">
        <v>5</v>
      </c>
      <c r="E465" s="110"/>
      <c r="F465" s="123" t="s">
        <v>394</v>
      </c>
      <c r="G465" s="112">
        <f t="shared" ref="G465:O465" si="210">+G466</f>
        <v>0</v>
      </c>
      <c r="H465" s="112">
        <f t="shared" si="210"/>
        <v>0</v>
      </c>
      <c r="I465" s="112">
        <f t="shared" si="210"/>
        <v>0</v>
      </c>
      <c r="J465" s="112">
        <f t="shared" si="210"/>
        <v>0</v>
      </c>
      <c r="K465" s="112">
        <f t="shared" si="210"/>
        <v>0</v>
      </c>
      <c r="L465" s="112">
        <f t="shared" si="210"/>
        <v>0</v>
      </c>
      <c r="M465" s="112">
        <f t="shared" si="210"/>
        <v>0</v>
      </c>
      <c r="N465" s="112">
        <f t="shared" si="210"/>
        <v>0</v>
      </c>
      <c r="O465" s="134">
        <f t="shared" si="210"/>
        <v>0</v>
      </c>
    </row>
    <row r="466" spans="1:15" ht="12.75" x14ac:dyDescent="0.2">
      <c r="A466" s="124">
        <v>2</v>
      </c>
      <c r="B466" s="115">
        <v>6</v>
      </c>
      <c r="C466" s="115">
        <v>8</v>
      </c>
      <c r="D466" s="115">
        <v>5</v>
      </c>
      <c r="E466" s="115" t="s">
        <v>58</v>
      </c>
      <c r="F466" s="122" t="s">
        <v>394</v>
      </c>
      <c r="G466" s="112"/>
      <c r="H466" s="112"/>
      <c r="I466" s="112"/>
      <c r="J466" s="112"/>
      <c r="K466" s="112"/>
      <c r="L466" s="112"/>
      <c r="M466" s="112"/>
      <c r="N466" s="117">
        <f>SUBTOTAL(9,G466:M466)</f>
        <v>0</v>
      </c>
      <c r="O466" s="118">
        <f>IFERROR(N466/$N$18*100,"0.00")</f>
        <v>0</v>
      </c>
    </row>
    <row r="467" spans="1:15" ht="12.75" x14ac:dyDescent="0.2">
      <c r="A467" s="109">
        <v>2</v>
      </c>
      <c r="B467" s="110">
        <v>6</v>
      </c>
      <c r="C467" s="110">
        <v>8</v>
      </c>
      <c r="D467" s="110">
        <v>6</v>
      </c>
      <c r="E467" s="110"/>
      <c r="F467" s="123" t="s">
        <v>395</v>
      </c>
      <c r="G467" s="112">
        <f t="shared" ref="G467:O467" si="211">+G468</f>
        <v>0</v>
      </c>
      <c r="H467" s="112">
        <f t="shared" si="211"/>
        <v>0</v>
      </c>
      <c r="I467" s="112">
        <f t="shared" si="211"/>
        <v>0</v>
      </c>
      <c r="J467" s="112">
        <f t="shared" si="211"/>
        <v>0</v>
      </c>
      <c r="K467" s="112">
        <f t="shared" si="211"/>
        <v>0</v>
      </c>
      <c r="L467" s="112">
        <f t="shared" si="211"/>
        <v>0</v>
      </c>
      <c r="M467" s="112">
        <f t="shared" si="211"/>
        <v>0</v>
      </c>
      <c r="N467" s="112">
        <f t="shared" si="211"/>
        <v>0</v>
      </c>
      <c r="O467" s="134">
        <f t="shared" si="211"/>
        <v>0</v>
      </c>
    </row>
    <row r="468" spans="1:15" ht="12.75" x14ac:dyDescent="0.2">
      <c r="A468" s="124">
        <v>2</v>
      </c>
      <c r="B468" s="115">
        <v>6</v>
      </c>
      <c r="C468" s="115">
        <v>8</v>
      </c>
      <c r="D468" s="115">
        <v>6</v>
      </c>
      <c r="E468" s="115" t="s">
        <v>58</v>
      </c>
      <c r="F468" s="122" t="s">
        <v>395</v>
      </c>
      <c r="G468" s="112"/>
      <c r="H468" s="112"/>
      <c r="I468" s="112"/>
      <c r="J468" s="112"/>
      <c r="K468" s="112"/>
      <c r="L468" s="112"/>
      <c r="M468" s="112"/>
      <c r="N468" s="117">
        <f>SUBTOTAL(9,G468:M468)</f>
        <v>0</v>
      </c>
      <c r="O468" s="118">
        <f>IFERROR(N468/$N$18*100,"0.00")</f>
        <v>0</v>
      </c>
    </row>
    <row r="469" spans="1:15" ht="12.75" x14ac:dyDescent="0.2">
      <c r="A469" s="132">
        <v>2</v>
      </c>
      <c r="B469" s="110">
        <v>6</v>
      </c>
      <c r="C469" s="110">
        <v>8</v>
      </c>
      <c r="D469" s="110">
        <v>7</v>
      </c>
      <c r="E469" s="110"/>
      <c r="F469" s="143" t="s">
        <v>396</v>
      </c>
      <c r="G469" s="112">
        <f t="shared" ref="G469:O469" si="212">+G470</f>
        <v>0</v>
      </c>
      <c r="H469" s="112">
        <f t="shared" si="212"/>
        <v>0</v>
      </c>
      <c r="I469" s="112">
        <f t="shared" si="212"/>
        <v>0</v>
      </c>
      <c r="J469" s="112">
        <f t="shared" si="212"/>
        <v>0</v>
      </c>
      <c r="K469" s="112">
        <f t="shared" si="212"/>
        <v>0</v>
      </c>
      <c r="L469" s="112">
        <f t="shared" si="212"/>
        <v>0</v>
      </c>
      <c r="M469" s="112">
        <f t="shared" si="212"/>
        <v>0</v>
      </c>
      <c r="N469" s="112">
        <f t="shared" si="212"/>
        <v>0</v>
      </c>
      <c r="O469" s="134">
        <f t="shared" si="212"/>
        <v>0</v>
      </c>
    </row>
    <row r="470" spans="1:15" ht="12.75" x14ac:dyDescent="0.2">
      <c r="A470" s="124">
        <v>2</v>
      </c>
      <c r="B470" s="115">
        <v>6</v>
      </c>
      <c r="C470" s="115">
        <v>8</v>
      </c>
      <c r="D470" s="115">
        <v>7</v>
      </c>
      <c r="E470" s="115" t="s">
        <v>58</v>
      </c>
      <c r="F470" s="122" t="s">
        <v>396</v>
      </c>
      <c r="G470" s="112"/>
      <c r="H470" s="112"/>
      <c r="I470" s="112"/>
      <c r="J470" s="112"/>
      <c r="K470" s="112"/>
      <c r="L470" s="112"/>
      <c r="M470" s="112"/>
      <c r="N470" s="117">
        <f>SUBTOTAL(9,G470:M470)</f>
        <v>0</v>
      </c>
      <c r="O470" s="118">
        <f>IFERROR(N470/$N$18*100,"0.00")</f>
        <v>0</v>
      </c>
    </row>
    <row r="471" spans="1:15" ht="12.75" x14ac:dyDescent="0.2">
      <c r="A471" s="109">
        <v>2</v>
      </c>
      <c r="B471" s="110">
        <v>6</v>
      </c>
      <c r="C471" s="110">
        <v>8</v>
      </c>
      <c r="D471" s="110">
        <v>8</v>
      </c>
      <c r="E471" s="110"/>
      <c r="F471" s="143" t="s">
        <v>397</v>
      </c>
      <c r="G471" s="112">
        <f t="shared" ref="G471:N471" si="213">+G472+G473+G474+G475</f>
        <v>0</v>
      </c>
      <c r="H471" s="112">
        <f t="shared" si="213"/>
        <v>0</v>
      </c>
      <c r="I471" s="112">
        <f t="shared" si="213"/>
        <v>0</v>
      </c>
      <c r="J471" s="112">
        <f t="shared" si="213"/>
        <v>0</v>
      </c>
      <c r="K471" s="112">
        <f t="shared" si="213"/>
        <v>0</v>
      </c>
      <c r="L471" s="112">
        <f t="shared" si="213"/>
        <v>0</v>
      </c>
      <c r="M471" s="112">
        <f t="shared" si="213"/>
        <v>0</v>
      </c>
      <c r="N471" s="112">
        <f t="shared" si="213"/>
        <v>0</v>
      </c>
      <c r="O471" s="134">
        <f>+O472+O473+O474+O475</f>
        <v>0</v>
      </c>
    </row>
    <row r="472" spans="1:15" ht="12.75" x14ac:dyDescent="0.2">
      <c r="A472" s="124">
        <v>2</v>
      </c>
      <c r="B472" s="115">
        <v>6</v>
      </c>
      <c r="C472" s="115">
        <v>8</v>
      </c>
      <c r="D472" s="115">
        <v>8</v>
      </c>
      <c r="E472" s="115" t="s">
        <v>58</v>
      </c>
      <c r="F472" s="122" t="s">
        <v>398</v>
      </c>
      <c r="G472" s="117"/>
      <c r="H472" s="117"/>
      <c r="I472" s="117"/>
      <c r="J472" s="117"/>
      <c r="K472" s="117"/>
      <c r="L472" s="117"/>
      <c r="M472" s="117"/>
      <c r="N472" s="117">
        <f>SUBTOTAL(9,G472:M472)</f>
        <v>0</v>
      </c>
      <c r="O472" s="118">
        <f>IFERROR(N472/$N$18*100,"0.00")</f>
        <v>0</v>
      </c>
    </row>
    <row r="473" spans="1:15" ht="12.75" x14ac:dyDescent="0.2">
      <c r="A473" s="124">
        <v>2</v>
      </c>
      <c r="B473" s="115">
        <v>6</v>
      </c>
      <c r="C473" s="115">
        <v>8</v>
      </c>
      <c r="D473" s="115">
        <v>8</v>
      </c>
      <c r="E473" s="115" t="s">
        <v>60</v>
      </c>
      <c r="F473" s="122" t="s">
        <v>399</v>
      </c>
      <c r="G473" s="117"/>
      <c r="H473" s="117"/>
      <c r="I473" s="117"/>
      <c r="J473" s="117"/>
      <c r="K473" s="117"/>
      <c r="L473" s="117"/>
      <c r="M473" s="117"/>
      <c r="N473" s="117">
        <f>SUBTOTAL(9,G473:M473)</f>
        <v>0</v>
      </c>
      <c r="O473" s="118">
        <f>IFERROR(N473/$N$18*100,"0.00")</f>
        <v>0</v>
      </c>
    </row>
    <row r="474" spans="1:15" ht="12.75" x14ac:dyDescent="0.2">
      <c r="A474" s="124">
        <v>2</v>
      </c>
      <c r="B474" s="115">
        <v>6</v>
      </c>
      <c r="C474" s="115">
        <v>8</v>
      </c>
      <c r="D474" s="115">
        <v>8</v>
      </c>
      <c r="E474" s="115" t="s">
        <v>62</v>
      </c>
      <c r="F474" s="122" t="s">
        <v>400</v>
      </c>
      <c r="G474" s="117"/>
      <c r="H474" s="117"/>
      <c r="I474" s="117"/>
      <c r="J474" s="117"/>
      <c r="K474" s="117"/>
      <c r="L474" s="117"/>
      <c r="M474" s="117"/>
      <c r="N474" s="117">
        <f>SUBTOTAL(9,G474:M474)</f>
        <v>0</v>
      </c>
      <c r="O474" s="118">
        <f>IFERROR(N474/$N$18*100,"0.00")</f>
        <v>0</v>
      </c>
    </row>
    <row r="475" spans="1:15" ht="12.75" x14ac:dyDescent="0.2">
      <c r="A475" s="124">
        <v>2</v>
      </c>
      <c r="B475" s="115">
        <v>6</v>
      </c>
      <c r="C475" s="115">
        <v>8</v>
      </c>
      <c r="D475" s="115">
        <v>8</v>
      </c>
      <c r="E475" s="115" t="s">
        <v>64</v>
      </c>
      <c r="F475" s="122" t="s">
        <v>401</v>
      </c>
      <c r="G475" s="112"/>
      <c r="H475" s="112"/>
      <c r="I475" s="112"/>
      <c r="J475" s="112"/>
      <c r="K475" s="112"/>
      <c r="L475" s="112"/>
      <c r="M475" s="112"/>
      <c r="N475" s="117">
        <f>SUBTOTAL(9,G475:M475)</f>
        <v>0</v>
      </c>
      <c r="O475" s="118">
        <f>IFERROR(N475/$N$18*100,"0.00")</f>
        <v>0</v>
      </c>
    </row>
    <row r="476" spans="1:15" ht="12.75" x14ac:dyDescent="0.2">
      <c r="A476" s="109">
        <v>2</v>
      </c>
      <c r="B476" s="110">
        <v>6</v>
      </c>
      <c r="C476" s="110">
        <v>8</v>
      </c>
      <c r="D476" s="110">
        <v>9</v>
      </c>
      <c r="E476" s="110"/>
      <c r="F476" s="143" t="s">
        <v>402</v>
      </c>
      <c r="G476" s="112">
        <f t="shared" ref="G476:O476" si="214">+G477</f>
        <v>0</v>
      </c>
      <c r="H476" s="112">
        <f t="shared" si="214"/>
        <v>0</v>
      </c>
      <c r="I476" s="112">
        <f t="shared" si="214"/>
        <v>0</v>
      </c>
      <c r="J476" s="112">
        <f t="shared" si="214"/>
        <v>0</v>
      </c>
      <c r="K476" s="112">
        <f t="shared" si="214"/>
        <v>0</v>
      </c>
      <c r="L476" s="112">
        <f t="shared" si="214"/>
        <v>0</v>
      </c>
      <c r="M476" s="112">
        <f t="shared" si="214"/>
        <v>0</v>
      </c>
      <c r="N476" s="112">
        <f t="shared" si="214"/>
        <v>0</v>
      </c>
      <c r="O476" s="134">
        <f t="shared" si="214"/>
        <v>0</v>
      </c>
    </row>
    <row r="477" spans="1:15" ht="12.75" x14ac:dyDescent="0.2">
      <c r="A477" s="124">
        <v>2</v>
      </c>
      <c r="B477" s="115">
        <v>6</v>
      </c>
      <c r="C477" s="115">
        <v>8</v>
      </c>
      <c r="D477" s="115">
        <v>9</v>
      </c>
      <c r="E477" s="115" t="s">
        <v>58</v>
      </c>
      <c r="F477" s="122" t="s">
        <v>402</v>
      </c>
      <c r="G477" s="112"/>
      <c r="H477" s="112"/>
      <c r="I477" s="112"/>
      <c r="J477" s="112"/>
      <c r="K477" s="112"/>
      <c r="L477" s="112"/>
      <c r="M477" s="112"/>
      <c r="N477" s="117">
        <f>SUBTOTAL(9,G477:M477)</f>
        <v>0</v>
      </c>
      <c r="O477" s="118">
        <f>IFERROR(N477/$N$18*100,"0.00")</f>
        <v>0</v>
      </c>
    </row>
    <row r="478" spans="1:15" ht="12.75" x14ac:dyDescent="0.2">
      <c r="A478" s="104">
        <v>2</v>
      </c>
      <c r="B478" s="105">
        <v>6</v>
      </c>
      <c r="C478" s="105">
        <v>9</v>
      </c>
      <c r="D478" s="105"/>
      <c r="E478" s="105"/>
      <c r="F478" s="106" t="s">
        <v>403</v>
      </c>
      <c r="G478" s="121">
        <f t="shared" ref="G478:N478" si="215">+G479+G481+G483</f>
        <v>0</v>
      </c>
      <c r="H478" s="121">
        <f t="shared" si="215"/>
        <v>0</v>
      </c>
      <c r="I478" s="121">
        <f t="shared" si="215"/>
        <v>0</v>
      </c>
      <c r="J478" s="121">
        <f t="shared" si="215"/>
        <v>0</v>
      </c>
      <c r="K478" s="121">
        <f t="shared" si="215"/>
        <v>0</v>
      </c>
      <c r="L478" s="121">
        <f t="shared" si="215"/>
        <v>0</v>
      </c>
      <c r="M478" s="121">
        <f t="shared" si="215"/>
        <v>0</v>
      </c>
      <c r="N478" s="121">
        <f t="shared" si="215"/>
        <v>0</v>
      </c>
      <c r="O478" s="108">
        <v>0</v>
      </c>
    </row>
    <row r="479" spans="1:15" ht="12.75" x14ac:dyDescent="0.2">
      <c r="A479" s="132">
        <v>2</v>
      </c>
      <c r="B479" s="110">
        <v>6</v>
      </c>
      <c r="C479" s="110">
        <v>9</v>
      </c>
      <c r="D479" s="110">
        <v>1</v>
      </c>
      <c r="E479" s="110"/>
      <c r="F479" s="143" t="s">
        <v>404</v>
      </c>
      <c r="G479" s="112">
        <f t="shared" ref="G479:O479" si="216">+G480</f>
        <v>0</v>
      </c>
      <c r="H479" s="112">
        <f t="shared" si="216"/>
        <v>0</v>
      </c>
      <c r="I479" s="112">
        <f t="shared" si="216"/>
        <v>0</v>
      </c>
      <c r="J479" s="112">
        <f t="shared" si="216"/>
        <v>0</v>
      </c>
      <c r="K479" s="112">
        <f t="shared" si="216"/>
        <v>0</v>
      </c>
      <c r="L479" s="112">
        <f t="shared" si="216"/>
        <v>0</v>
      </c>
      <c r="M479" s="112">
        <f t="shared" si="216"/>
        <v>0</v>
      </c>
      <c r="N479" s="112">
        <f t="shared" si="216"/>
        <v>0</v>
      </c>
      <c r="O479" s="113">
        <v>0</v>
      </c>
    </row>
    <row r="480" spans="1:15" ht="12.75" x14ac:dyDescent="0.2">
      <c r="A480" s="124">
        <v>2</v>
      </c>
      <c r="B480" s="115">
        <v>6</v>
      </c>
      <c r="C480" s="115">
        <v>9</v>
      </c>
      <c r="D480" s="115">
        <v>1</v>
      </c>
      <c r="E480" s="115" t="s">
        <v>58</v>
      </c>
      <c r="F480" s="122" t="s">
        <v>404</v>
      </c>
      <c r="G480" s="112"/>
      <c r="H480" s="112"/>
      <c r="I480" s="112"/>
      <c r="J480" s="112"/>
      <c r="K480" s="112"/>
      <c r="L480" s="112"/>
      <c r="M480" s="112"/>
      <c r="N480" s="117">
        <f>SUBTOTAL(9,G480:M480)</f>
        <v>0</v>
      </c>
      <c r="O480" s="118">
        <f>IFERROR(N480/$N$18*100,"0.00")</f>
        <v>0</v>
      </c>
    </row>
    <row r="481" spans="1:15" ht="12.75" x14ac:dyDescent="0.2">
      <c r="A481" s="132">
        <v>2</v>
      </c>
      <c r="B481" s="110">
        <v>6</v>
      </c>
      <c r="C481" s="110">
        <v>9</v>
      </c>
      <c r="D481" s="110">
        <v>2</v>
      </c>
      <c r="E481" s="110"/>
      <c r="F481" s="143" t="s">
        <v>405</v>
      </c>
      <c r="G481" s="112">
        <f t="shared" ref="G481:O481" si="217">+G482</f>
        <v>0</v>
      </c>
      <c r="H481" s="112">
        <f t="shared" si="217"/>
        <v>0</v>
      </c>
      <c r="I481" s="112">
        <f t="shared" si="217"/>
        <v>0</v>
      </c>
      <c r="J481" s="112">
        <f t="shared" si="217"/>
        <v>0</v>
      </c>
      <c r="K481" s="112">
        <f t="shared" si="217"/>
        <v>0</v>
      </c>
      <c r="L481" s="112">
        <f t="shared" si="217"/>
        <v>0</v>
      </c>
      <c r="M481" s="112">
        <f t="shared" si="217"/>
        <v>0</v>
      </c>
      <c r="N481" s="112">
        <f t="shared" si="217"/>
        <v>0</v>
      </c>
      <c r="O481" s="113">
        <v>0</v>
      </c>
    </row>
    <row r="482" spans="1:15" ht="12.75" x14ac:dyDescent="0.2">
      <c r="A482" s="124">
        <v>2</v>
      </c>
      <c r="B482" s="115">
        <v>6</v>
      </c>
      <c r="C482" s="115">
        <v>9</v>
      </c>
      <c r="D482" s="115">
        <v>2</v>
      </c>
      <c r="E482" s="115" t="s">
        <v>58</v>
      </c>
      <c r="F482" s="122" t="s">
        <v>405</v>
      </c>
      <c r="G482" s="112"/>
      <c r="H482" s="112"/>
      <c r="I482" s="112"/>
      <c r="J482" s="112"/>
      <c r="K482" s="112"/>
      <c r="L482" s="112"/>
      <c r="M482" s="112"/>
      <c r="N482" s="117">
        <f>SUBTOTAL(9,G482:M482)</f>
        <v>0</v>
      </c>
      <c r="O482" s="118">
        <f>IFERROR(N482/$N$18*100,"0.00")</f>
        <v>0</v>
      </c>
    </row>
    <row r="483" spans="1:15" ht="12.75" x14ac:dyDescent="0.2">
      <c r="A483" s="132">
        <v>2</v>
      </c>
      <c r="B483" s="110">
        <v>6</v>
      </c>
      <c r="C483" s="110">
        <v>9</v>
      </c>
      <c r="D483" s="110">
        <v>9</v>
      </c>
      <c r="E483" s="110"/>
      <c r="F483" s="143" t="s">
        <v>406</v>
      </c>
      <c r="G483" s="112">
        <f t="shared" ref="G483:O483" si="218">+G484</f>
        <v>0</v>
      </c>
      <c r="H483" s="112">
        <f t="shared" si="218"/>
        <v>0</v>
      </c>
      <c r="I483" s="112">
        <f t="shared" si="218"/>
        <v>0</v>
      </c>
      <c r="J483" s="112">
        <f t="shared" si="218"/>
        <v>0</v>
      </c>
      <c r="K483" s="112">
        <f t="shared" si="218"/>
        <v>0</v>
      </c>
      <c r="L483" s="112">
        <f t="shared" si="218"/>
        <v>0</v>
      </c>
      <c r="M483" s="112">
        <f t="shared" si="218"/>
        <v>0</v>
      </c>
      <c r="N483" s="112">
        <f t="shared" si="218"/>
        <v>0</v>
      </c>
      <c r="O483" s="113">
        <v>0</v>
      </c>
    </row>
    <row r="484" spans="1:15" ht="12.75" x14ac:dyDescent="0.2">
      <c r="A484" s="124">
        <v>2</v>
      </c>
      <c r="B484" s="115">
        <v>6</v>
      </c>
      <c r="C484" s="115">
        <v>9</v>
      </c>
      <c r="D484" s="115">
        <v>9</v>
      </c>
      <c r="E484" s="115" t="s">
        <v>58</v>
      </c>
      <c r="F484" s="122" t="s">
        <v>406</v>
      </c>
      <c r="G484" s="112"/>
      <c r="H484" s="112"/>
      <c r="I484" s="112"/>
      <c r="J484" s="112"/>
      <c r="K484" s="112"/>
      <c r="L484" s="112"/>
      <c r="M484" s="112"/>
      <c r="N484" s="117">
        <f>SUBTOTAL(9,G484:M484)</f>
        <v>0</v>
      </c>
      <c r="O484" s="118">
        <f>IFERROR(N484/$N$18*100,"0.00")</f>
        <v>0</v>
      </c>
    </row>
    <row r="485" spans="1:15" ht="12.75" x14ac:dyDescent="0.2">
      <c r="A485" s="98">
        <v>2</v>
      </c>
      <c r="B485" s="99">
        <v>7</v>
      </c>
      <c r="C485" s="100"/>
      <c r="D485" s="100"/>
      <c r="E485" s="100"/>
      <c r="F485" s="101" t="s">
        <v>407</v>
      </c>
      <c r="G485" s="131">
        <f t="shared" ref="G485:N485" si="219">+G486+G497+G510</f>
        <v>0</v>
      </c>
      <c r="H485" s="131">
        <f t="shared" si="219"/>
        <v>0</v>
      </c>
      <c r="I485" s="131">
        <f t="shared" si="219"/>
        <v>0</v>
      </c>
      <c r="J485" s="131">
        <f t="shared" si="219"/>
        <v>0</v>
      </c>
      <c r="K485" s="131">
        <f t="shared" si="219"/>
        <v>0</v>
      </c>
      <c r="L485" s="131">
        <f t="shared" si="219"/>
        <v>0</v>
      </c>
      <c r="M485" s="131">
        <f t="shared" si="219"/>
        <v>0</v>
      </c>
      <c r="N485" s="131">
        <f t="shared" si="219"/>
        <v>0</v>
      </c>
      <c r="O485" s="103">
        <v>0</v>
      </c>
    </row>
    <row r="486" spans="1:15" ht="12.75" x14ac:dyDescent="0.2">
      <c r="A486" s="104">
        <v>2</v>
      </c>
      <c r="B486" s="105">
        <v>7</v>
      </c>
      <c r="C486" s="105">
        <v>1</v>
      </c>
      <c r="D486" s="105"/>
      <c r="E486" s="105"/>
      <c r="F486" s="106" t="s">
        <v>408</v>
      </c>
      <c r="G486" s="121">
        <f t="shared" ref="G486:N486" si="220">+G487+G489+G491+G493+G495</f>
        <v>0</v>
      </c>
      <c r="H486" s="121">
        <f t="shared" si="220"/>
        <v>0</v>
      </c>
      <c r="I486" s="121">
        <f t="shared" si="220"/>
        <v>0</v>
      </c>
      <c r="J486" s="121">
        <f t="shared" si="220"/>
        <v>0</v>
      </c>
      <c r="K486" s="121">
        <f t="shared" si="220"/>
        <v>0</v>
      </c>
      <c r="L486" s="121">
        <f t="shared" si="220"/>
        <v>0</v>
      </c>
      <c r="M486" s="121">
        <f t="shared" si="220"/>
        <v>0</v>
      </c>
      <c r="N486" s="121">
        <f t="shared" si="220"/>
        <v>0</v>
      </c>
      <c r="O486" s="108">
        <v>0</v>
      </c>
    </row>
    <row r="487" spans="1:15" ht="12.75" x14ac:dyDescent="0.2">
      <c r="A487" s="109">
        <v>2</v>
      </c>
      <c r="B487" s="110">
        <v>7</v>
      </c>
      <c r="C487" s="110">
        <v>1</v>
      </c>
      <c r="D487" s="110">
        <v>1</v>
      </c>
      <c r="E487" s="110"/>
      <c r="F487" s="123" t="s">
        <v>409</v>
      </c>
      <c r="G487" s="112">
        <f t="shared" ref="G487:O487" si="221">+G488</f>
        <v>0</v>
      </c>
      <c r="H487" s="112">
        <f t="shared" si="221"/>
        <v>0</v>
      </c>
      <c r="I487" s="112">
        <f t="shared" si="221"/>
        <v>0</v>
      </c>
      <c r="J487" s="112">
        <f t="shared" si="221"/>
        <v>0</v>
      </c>
      <c r="K487" s="112">
        <f t="shared" si="221"/>
        <v>0</v>
      </c>
      <c r="L487" s="112">
        <f t="shared" si="221"/>
        <v>0</v>
      </c>
      <c r="M487" s="112">
        <f t="shared" si="221"/>
        <v>0</v>
      </c>
      <c r="N487" s="112">
        <f t="shared" si="221"/>
        <v>0</v>
      </c>
      <c r="O487" s="134">
        <f t="shared" si="221"/>
        <v>0</v>
      </c>
    </row>
    <row r="488" spans="1:15" ht="12.75" x14ac:dyDescent="0.2">
      <c r="A488" s="124">
        <v>2</v>
      </c>
      <c r="B488" s="115">
        <v>7</v>
      </c>
      <c r="C488" s="115">
        <v>1</v>
      </c>
      <c r="D488" s="115">
        <v>1</v>
      </c>
      <c r="E488" s="115" t="s">
        <v>58</v>
      </c>
      <c r="F488" s="122" t="s">
        <v>409</v>
      </c>
      <c r="G488" s="112"/>
      <c r="H488" s="112"/>
      <c r="I488" s="112"/>
      <c r="J488" s="112"/>
      <c r="K488" s="112"/>
      <c r="L488" s="112"/>
      <c r="M488" s="112"/>
      <c r="N488" s="117">
        <f>SUBTOTAL(9,G488:M488)</f>
        <v>0</v>
      </c>
      <c r="O488" s="118">
        <f>IFERROR(N488/$N$18*100,"0.00")</f>
        <v>0</v>
      </c>
    </row>
    <row r="489" spans="1:15" ht="12.75" x14ac:dyDescent="0.2">
      <c r="A489" s="109">
        <v>2</v>
      </c>
      <c r="B489" s="110">
        <v>7</v>
      </c>
      <c r="C489" s="110">
        <v>1</v>
      </c>
      <c r="D489" s="110">
        <v>2</v>
      </c>
      <c r="E489" s="110"/>
      <c r="F489" s="123" t="s">
        <v>410</v>
      </c>
      <c r="G489" s="112">
        <f t="shared" ref="G489:O489" si="222">+G490</f>
        <v>0</v>
      </c>
      <c r="H489" s="112">
        <f t="shared" si="222"/>
        <v>0</v>
      </c>
      <c r="I489" s="112">
        <f t="shared" si="222"/>
        <v>0</v>
      </c>
      <c r="J489" s="112">
        <f t="shared" si="222"/>
        <v>0</v>
      </c>
      <c r="K489" s="112">
        <f t="shared" si="222"/>
        <v>0</v>
      </c>
      <c r="L489" s="112">
        <f t="shared" si="222"/>
        <v>0</v>
      </c>
      <c r="M489" s="112">
        <f t="shared" si="222"/>
        <v>0</v>
      </c>
      <c r="N489" s="112">
        <f t="shared" si="222"/>
        <v>0</v>
      </c>
      <c r="O489" s="134">
        <f t="shared" si="222"/>
        <v>0</v>
      </c>
    </row>
    <row r="490" spans="1:15" ht="12.75" x14ac:dyDescent="0.2">
      <c r="A490" s="124">
        <v>2</v>
      </c>
      <c r="B490" s="115">
        <v>7</v>
      </c>
      <c r="C490" s="115">
        <v>1</v>
      </c>
      <c r="D490" s="115">
        <v>2</v>
      </c>
      <c r="E490" s="115" t="s">
        <v>58</v>
      </c>
      <c r="F490" s="122" t="s">
        <v>410</v>
      </c>
      <c r="G490" s="112"/>
      <c r="H490" s="112"/>
      <c r="I490" s="112"/>
      <c r="J490" s="112"/>
      <c r="K490" s="112"/>
      <c r="L490" s="112"/>
      <c r="M490" s="112"/>
      <c r="N490" s="117">
        <f>SUBTOTAL(9,G490:M490)</f>
        <v>0</v>
      </c>
      <c r="O490" s="118">
        <f>IFERROR(N490/$N$18*100,"0.00")</f>
        <v>0</v>
      </c>
    </row>
    <row r="491" spans="1:15" ht="12.75" x14ac:dyDescent="0.2">
      <c r="A491" s="109">
        <v>2</v>
      </c>
      <c r="B491" s="110">
        <v>7</v>
      </c>
      <c r="C491" s="110">
        <v>1</v>
      </c>
      <c r="D491" s="110">
        <v>3</v>
      </c>
      <c r="E491" s="110"/>
      <c r="F491" s="123" t="s">
        <v>411</v>
      </c>
      <c r="G491" s="112">
        <f t="shared" ref="G491:O491" si="223">+G492</f>
        <v>0</v>
      </c>
      <c r="H491" s="112">
        <f t="shared" si="223"/>
        <v>0</v>
      </c>
      <c r="I491" s="112">
        <f t="shared" si="223"/>
        <v>0</v>
      </c>
      <c r="J491" s="112">
        <f t="shared" si="223"/>
        <v>0</v>
      </c>
      <c r="K491" s="112">
        <f t="shared" si="223"/>
        <v>0</v>
      </c>
      <c r="L491" s="112">
        <f t="shared" si="223"/>
        <v>0</v>
      </c>
      <c r="M491" s="112">
        <f t="shared" si="223"/>
        <v>0</v>
      </c>
      <c r="N491" s="112">
        <f t="shared" si="223"/>
        <v>0</v>
      </c>
      <c r="O491" s="134">
        <f t="shared" si="223"/>
        <v>0</v>
      </c>
    </row>
    <row r="492" spans="1:15" ht="12.75" x14ac:dyDescent="0.2">
      <c r="A492" s="124">
        <v>2</v>
      </c>
      <c r="B492" s="115">
        <v>7</v>
      </c>
      <c r="C492" s="115">
        <v>1</v>
      </c>
      <c r="D492" s="115">
        <v>3</v>
      </c>
      <c r="E492" s="115" t="s">
        <v>58</v>
      </c>
      <c r="F492" s="122" t="s">
        <v>411</v>
      </c>
      <c r="G492" s="112"/>
      <c r="H492" s="112"/>
      <c r="I492" s="112"/>
      <c r="J492" s="112"/>
      <c r="K492" s="112"/>
      <c r="L492" s="112"/>
      <c r="M492" s="112"/>
      <c r="N492" s="117">
        <f>SUBTOTAL(9,G492:M492)</f>
        <v>0</v>
      </c>
      <c r="O492" s="118">
        <f>IFERROR(N492/$N$18*100,"0.00")</f>
        <v>0</v>
      </c>
    </row>
    <row r="493" spans="1:15" ht="12.75" x14ac:dyDescent="0.2">
      <c r="A493" s="109">
        <v>2</v>
      </c>
      <c r="B493" s="110">
        <v>7</v>
      </c>
      <c r="C493" s="110">
        <v>1</v>
      </c>
      <c r="D493" s="110">
        <v>4</v>
      </c>
      <c r="E493" s="110"/>
      <c r="F493" s="123" t="s">
        <v>412</v>
      </c>
      <c r="G493" s="112">
        <f t="shared" ref="G493:O493" si="224">+G494</f>
        <v>0</v>
      </c>
      <c r="H493" s="112">
        <f t="shared" si="224"/>
        <v>0</v>
      </c>
      <c r="I493" s="112">
        <f t="shared" si="224"/>
        <v>0</v>
      </c>
      <c r="J493" s="112">
        <f t="shared" si="224"/>
        <v>0</v>
      </c>
      <c r="K493" s="112">
        <f t="shared" si="224"/>
        <v>0</v>
      </c>
      <c r="L493" s="112">
        <f t="shared" si="224"/>
        <v>0</v>
      </c>
      <c r="M493" s="112">
        <f t="shared" si="224"/>
        <v>0</v>
      </c>
      <c r="N493" s="112">
        <f t="shared" si="224"/>
        <v>0</v>
      </c>
      <c r="O493" s="134">
        <f t="shared" si="224"/>
        <v>0</v>
      </c>
    </row>
    <row r="494" spans="1:15" ht="12.75" x14ac:dyDescent="0.2">
      <c r="A494" s="124">
        <v>2</v>
      </c>
      <c r="B494" s="115">
        <v>7</v>
      </c>
      <c r="C494" s="115">
        <v>1</v>
      </c>
      <c r="D494" s="115">
        <v>4</v>
      </c>
      <c r="E494" s="115" t="s">
        <v>58</v>
      </c>
      <c r="F494" s="122" t="s">
        <v>412</v>
      </c>
      <c r="G494" s="112"/>
      <c r="H494" s="112"/>
      <c r="I494" s="112"/>
      <c r="J494" s="112"/>
      <c r="K494" s="112"/>
      <c r="L494" s="112"/>
      <c r="M494" s="112"/>
      <c r="N494" s="117">
        <f>SUBTOTAL(9,G494:M494)</f>
        <v>0</v>
      </c>
      <c r="O494" s="118">
        <f>IFERROR(N494/$N$18*100,"0.00")</f>
        <v>0</v>
      </c>
    </row>
    <row r="495" spans="1:15" ht="12.75" x14ac:dyDescent="0.2">
      <c r="A495" s="132">
        <v>2</v>
      </c>
      <c r="B495" s="110">
        <v>7</v>
      </c>
      <c r="C495" s="110">
        <v>1</v>
      </c>
      <c r="D495" s="110">
        <v>5</v>
      </c>
      <c r="E495" s="110"/>
      <c r="F495" s="143" t="s">
        <v>413</v>
      </c>
      <c r="G495" s="112">
        <f t="shared" ref="G495:O495" si="225">+G496</f>
        <v>0</v>
      </c>
      <c r="H495" s="112">
        <f t="shared" si="225"/>
        <v>0</v>
      </c>
      <c r="I495" s="112">
        <f t="shared" si="225"/>
        <v>0</v>
      </c>
      <c r="J495" s="112">
        <f t="shared" si="225"/>
        <v>0</v>
      </c>
      <c r="K495" s="112">
        <f t="shared" si="225"/>
        <v>0</v>
      </c>
      <c r="L495" s="112">
        <f t="shared" si="225"/>
        <v>0</v>
      </c>
      <c r="M495" s="112">
        <f t="shared" si="225"/>
        <v>0</v>
      </c>
      <c r="N495" s="112">
        <f t="shared" si="225"/>
        <v>0</v>
      </c>
      <c r="O495" s="134">
        <f t="shared" si="225"/>
        <v>0</v>
      </c>
    </row>
    <row r="496" spans="1:15" ht="12.75" x14ac:dyDescent="0.2">
      <c r="A496" s="124">
        <v>2</v>
      </c>
      <c r="B496" s="115">
        <v>7</v>
      </c>
      <c r="C496" s="115">
        <v>1</v>
      </c>
      <c r="D496" s="115">
        <v>5</v>
      </c>
      <c r="E496" s="115" t="s">
        <v>58</v>
      </c>
      <c r="F496" s="122" t="s">
        <v>413</v>
      </c>
      <c r="G496" s="112"/>
      <c r="H496" s="112"/>
      <c r="I496" s="112"/>
      <c r="J496" s="112"/>
      <c r="K496" s="112"/>
      <c r="L496" s="112"/>
      <c r="M496" s="112"/>
      <c r="N496" s="117">
        <f>SUBTOTAL(9,G496:M496)</f>
        <v>0</v>
      </c>
      <c r="O496" s="118">
        <f>IFERROR(N496/$N$18*100,"0.00")</f>
        <v>0</v>
      </c>
    </row>
    <row r="497" spans="1:15" ht="12.75" x14ac:dyDescent="0.2">
      <c r="A497" s="104">
        <v>2</v>
      </c>
      <c r="B497" s="105">
        <v>7</v>
      </c>
      <c r="C497" s="105">
        <v>2</v>
      </c>
      <c r="D497" s="105"/>
      <c r="E497" s="105"/>
      <c r="F497" s="106" t="s">
        <v>414</v>
      </c>
      <c r="G497" s="121">
        <f t="shared" ref="G497:N497" si="226">+G498+G500+G502+G504+G506+G508</f>
        <v>0</v>
      </c>
      <c r="H497" s="121">
        <f t="shared" si="226"/>
        <v>0</v>
      </c>
      <c r="I497" s="121">
        <f t="shared" si="226"/>
        <v>0</v>
      </c>
      <c r="J497" s="121">
        <f t="shared" si="226"/>
        <v>0</v>
      </c>
      <c r="K497" s="121">
        <f t="shared" si="226"/>
        <v>0</v>
      </c>
      <c r="L497" s="121">
        <f t="shared" si="226"/>
        <v>0</v>
      </c>
      <c r="M497" s="121">
        <f t="shared" si="226"/>
        <v>0</v>
      </c>
      <c r="N497" s="121">
        <f t="shared" si="226"/>
        <v>0</v>
      </c>
      <c r="O497" s="108">
        <v>0</v>
      </c>
    </row>
    <row r="498" spans="1:15" ht="12.75" x14ac:dyDescent="0.2">
      <c r="A498" s="109">
        <v>2</v>
      </c>
      <c r="B498" s="110">
        <v>7</v>
      </c>
      <c r="C498" s="110">
        <v>2</v>
      </c>
      <c r="D498" s="110">
        <v>1</v>
      </c>
      <c r="E498" s="110"/>
      <c r="F498" s="123" t="s">
        <v>415</v>
      </c>
      <c r="G498" s="112">
        <f t="shared" ref="G498:O498" si="227">+G499</f>
        <v>0</v>
      </c>
      <c r="H498" s="112">
        <f t="shared" si="227"/>
        <v>0</v>
      </c>
      <c r="I498" s="112">
        <f t="shared" si="227"/>
        <v>0</v>
      </c>
      <c r="J498" s="112">
        <f t="shared" si="227"/>
        <v>0</v>
      </c>
      <c r="K498" s="112">
        <f t="shared" si="227"/>
        <v>0</v>
      </c>
      <c r="L498" s="112">
        <f t="shared" si="227"/>
        <v>0</v>
      </c>
      <c r="M498" s="112">
        <f t="shared" si="227"/>
        <v>0</v>
      </c>
      <c r="N498" s="112">
        <f t="shared" si="227"/>
        <v>0</v>
      </c>
      <c r="O498" s="134">
        <f t="shared" si="227"/>
        <v>0</v>
      </c>
    </row>
    <row r="499" spans="1:15" ht="12.75" x14ac:dyDescent="0.2">
      <c r="A499" s="124">
        <v>2</v>
      </c>
      <c r="B499" s="115">
        <v>7</v>
      </c>
      <c r="C499" s="115">
        <v>2</v>
      </c>
      <c r="D499" s="115">
        <v>1</v>
      </c>
      <c r="E499" s="115" t="s">
        <v>58</v>
      </c>
      <c r="F499" s="122" t="s">
        <v>415</v>
      </c>
      <c r="G499" s="112"/>
      <c r="H499" s="112"/>
      <c r="I499" s="112"/>
      <c r="J499" s="112"/>
      <c r="K499" s="112"/>
      <c r="L499" s="112"/>
      <c r="M499" s="112"/>
      <c r="N499" s="117">
        <f>SUBTOTAL(9,G499:M499)</f>
        <v>0</v>
      </c>
      <c r="O499" s="118">
        <f>IFERROR(N499/$N$18*100,"0.00")</f>
        <v>0</v>
      </c>
    </row>
    <row r="500" spans="1:15" ht="12.75" x14ac:dyDescent="0.2">
      <c r="A500" s="109">
        <v>2</v>
      </c>
      <c r="B500" s="110">
        <v>7</v>
      </c>
      <c r="C500" s="110">
        <v>2</v>
      </c>
      <c r="D500" s="110">
        <v>2</v>
      </c>
      <c r="E500" s="110"/>
      <c r="F500" s="123" t="s">
        <v>416</v>
      </c>
      <c r="G500" s="112">
        <f t="shared" ref="G500:O500" si="228">+G501</f>
        <v>0</v>
      </c>
      <c r="H500" s="112">
        <f t="shared" si="228"/>
        <v>0</v>
      </c>
      <c r="I500" s="112">
        <f t="shared" si="228"/>
        <v>0</v>
      </c>
      <c r="J500" s="112">
        <f t="shared" si="228"/>
        <v>0</v>
      </c>
      <c r="K500" s="112">
        <f t="shared" si="228"/>
        <v>0</v>
      </c>
      <c r="L500" s="112">
        <f t="shared" si="228"/>
        <v>0</v>
      </c>
      <c r="M500" s="112">
        <f t="shared" si="228"/>
        <v>0</v>
      </c>
      <c r="N500" s="112">
        <f t="shared" si="228"/>
        <v>0</v>
      </c>
      <c r="O500" s="134">
        <f t="shared" si="228"/>
        <v>0</v>
      </c>
    </row>
    <row r="501" spans="1:15" ht="12.75" x14ac:dyDescent="0.2">
      <c r="A501" s="124">
        <v>2</v>
      </c>
      <c r="B501" s="115">
        <v>7</v>
      </c>
      <c r="C501" s="115">
        <v>2</v>
      </c>
      <c r="D501" s="115">
        <v>2</v>
      </c>
      <c r="E501" s="115" t="s">
        <v>58</v>
      </c>
      <c r="F501" s="122" t="s">
        <v>416</v>
      </c>
      <c r="G501" s="112"/>
      <c r="H501" s="112"/>
      <c r="I501" s="112"/>
      <c r="J501" s="112"/>
      <c r="K501" s="112"/>
      <c r="L501" s="112"/>
      <c r="M501" s="112"/>
      <c r="N501" s="117">
        <f>SUBTOTAL(9,G501:M501)</f>
        <v>0</v>
      </c>
      <c r="O501" s="118">
        <f>IFERROR(N501/$N$18*100,"0.00")</f>
        <v>0</v>
      </c>
    </row>
    <row r="502" spans="1:15" ht="12.75" x14ac:dyDescent="0.2">
      <c r="A502" s="109">
        <v>2</v>
      </c>
      <c r="B502" s="110">
        <v>7</v>
      </c>
      <c r="C502" s="110">
        <v>2</v>
      </c>
      <c r="D502" s="110">
        <v>3</v>
      </c>
      <c r="E502" s="110"/>
      <c r="F502" s="123" t="s">
        <v>417</v>
      </c>
      <c r="G502" s="112">
        <f t="shared" ref="G502:O502" si="229">+G503</f>
        <v>0</v>
      </c>
      <c r="H502" s="112">
        <f t="shared" si="229"/>
        <v>0</v>
      </c>
      <c r="I502" s="112">
        <f t="shared" si="229"/>
        <v>0</v>
      </c>
      <c r="J502" s="112">
        <f t="shared" si="229"/>
        <v>0</v>
      </c>
      <c r="K502" s="112">
        <f t="shared" si="229"/>
        <v>0</v>
      </c>
      <c r="L502" s="112">
        <f t="shared" si="229"/>
        <v>0</v>
      </c>
      <c r="M502" s="112">
        <f t="shared" si="229"/>
        <v>0</v>
      </c>
      <c r="N502" s="112">
        <f t="shared" si="229"/>
        <v>0</v>
      </c>
      <c r="O502" s="134">
        <f t="shared" si="229"/>
        <v>0</v>
      </c>
    </row>
    <row r="503" spans="1:15" ht="12.75" x14ac:dyDescent="0.2">
      <c r="A503" s="124">
        <v>2</v>
      </c>
      <c r="B503" s="115">
        <v>7</v>
      </c>
      <c r="C503" s="115">
        <v>2</v>
      </c>
      <c r="D503" s="115">
        <v>3</v>
      </c>
      <c r="E503" s="115" t="s">
        <v>58</v>
      </c>
      <c r="F503" s="122" t="s">
        <v>417</v>
      </c>
      <c r="G503" s="112"/>
      <c r="H503" s="112"/>
      <c r="I503" s="112"/>
      <c r="J503" s="112"/>
      <c r="K503" s="112"/>
      <c r="L503" s="112"/>
      <c r="M503" s="112"/>
      <c r="N503" s="117">
        <f>SUBTOTAL(9,G503:M503)</f>
        <v>0</v>
      </c>
      <c r="O503" s="118">
        <f>IFERROR(N503/$N$18*100,"0.00")</f>
        <v>0</v>
      </c>
    </row>
    <row r="504" spans="1:15" ht="12.75" x14ac:dyDescent="0.2">
      <c r="A504" s="109">
        <v>2</v>
      </c>
      <c r="B504" s="110">
        <v>7</v>
      </c>
      <c r="C504" s="110">
        <v>2</v>
      </c>
      <c r="D504" s="110">
        <v>4</v>
      </c>
      <c r="E504" s="110"/>
      <c r="F504" s="123" t="s">
        <v>418</v>
      </c>
      <c r="G504" s="112">
        <f t="shared" ref="G504:O504" si="230">+G505</f>
        <v>0</v>
      </c>
      <c r="H504" s="112">
        <f t="shared" si="230"/>
        <v>0</v>
      </c>
      <c r="I504" s="112">
        <f t="shared" si="230"/>
        <v>0</v>
      </c>
      <c r="J504" s="112">
        <f t="shared" si="230"/>
        <v>0</v>
      </c>
      <c r="K504" s="112">
        <f t="shared" si="230"/>
        <v>0</v>
      </c>
      <c r="L504" s="112">
        <f t="shared" si="230"/>
        <v>0</v>
      </c>
      <c r="M504" s="112">
        <f t="shared" si="230"/>
        <v>0</v>
      </c>
      <c r="N504" s="112">
        <f t="shared" si="230"/>
        <v>0</v>
      </c>
      <c r="O504" s="134">
        <f t="shared" si="230"/>
        <v>0</v>
      </c>
    </row>
    <row r="505" spans="1:15" ht="12.75" x14ac:dyDescent="0.2">
      <c r="A505" s="124">
        <v>2</v>
      </c>
      <c r="B505" s="115">
        <v>7</v>
      </c>
      <c r="C505" s="115">
        <v>2</v>
      </c>
      <c r="D505" s="115">
        <v>4</v>
      </c>
      <c r="E505" s="115" t="s">
        <v>58</v>
      </c>
      <c r="F505" s="122" t="s">
        <v>418</v>
      </c>
      <c r="G505" s="112"/>
      <c r="H505" s="112"/>
      <c r="I505" s="112"/>
      <c r="J505" s="112"/>
      <c r="K505" s="112"/>
      <c r="L505" s="112"/>
      <c r="M505" s="112"/>
      <c r="N505" s="117">
        <f>SUBTOTAL(9,G505:M505)</f>
        <v>0</v>
      </c>
      <c r="O505" s="118">
        <f>IFERROR(N505/$N$18*100,"0.00")</f>
        <v>0</v>
      </c>
    </row>
    <row r="506" spans="1:15" ht="12.75" x14ac:dyDescent="0.2">
      <c r="A506" s="109">
        <v>2</v>
      </c>
      <c r="B506" s="110">
        <v>7</v>
      </c>
      <c r="C506" s="110">
        <v>2</v>
      </c>
      <c r="D506" s="110">
        <v>7</v>
      </c>
      <c r="E506" s="110"/>
      <c r="F506" s="123" t="s">
        <v>419</v>
      </c>
      <c r="G506" s="112">
        <f t="shared" ref="G506:O506" si="231">+G507</f>
        <v>0</v>
      </c>
      <c r="H506" s="112">
        <f t="shared" si="231"/>
        <v>0</v>
      </c>
      <c r="I506" s="112">
        <f t="shared" si="231"/>
        <v>0</v>
      </c>
      <c r="J506" s="112">
        <f t="shared" si="231"/>
        <v>0</v>
      </c>
      <c r="K506" s="112">
        <f t="shared" si="231"/>
        <v>0</v>
      </c>
      <c r="L506" s="112">
        <f t="shared" si="231"/>
        <v>0</v>
      </c>
      <c r="M506" s="112">
        <f t="shared" si="231"/>
        <v>0</v>
      </c>
      <c r="N506" s="112">
        <f t="shared" si="231"/>
        <v>0</v>
      </c>
      <c r="O506" s="134">
        <f t="shared" si="231"/>
        <v>0</v>
      </c>
    </row>
    <row r="507" spans="1:15" ht="12.75" x14ac:dyDescent="0.2">
      <c r="A507" s="124">
        <v>2</v>
      </c>
      <c r="B507" s="115">
        <v>7</v>
      </c>
      <c r="C507" s="115">
        <v>2</v>
      </c>
      <c r="D507" s="115">
        <v>7</v>
      </c>
      <c r="E507" s="115" t="s">
        <v>58</v>
      </c>
      <c r="F507" s="122" t="s">
        <v>419</v>
      </c>
      <c r="G507" s="112"/>
      <c r="H507" s="112"/>
      <c r="I507" s="112"/>
      <c r="J507" s="112"/>
      <c r="K507" s="112"/>
      <c r="L507" s="112"/>
      <c r="M507" s="112"/>
      <c r="N507" s="117">
        <f>SUBTOTAL(9,G507:M507)</f>
        <v>0</v>
      </c>
      <c r="O507" s="118">
        <f>IFERROR(N507/$N$18*100,"0.00")</f>
        <v>0</v>
      </c>
    </row>
    <row r="508" spans="1:15" ht="12.75" x14ac:dyDescent="0.2">
      <c r="A508" s="109">
        <v>2</v>
      </c>
      <c r="B508" s="110">
        <v>7</v>
      </c>
      <c r="C508" s="110">
        <v>2</v>
      </c>
      <c r="D508" s="110">
        <v>8</v>
      </c>
      <c r="E508" s="110"/>
      <c r="F508" s="123" t="s">
        <v>420</v>
      </c>
      <c r="G508" s="112">
        <f t="shared" ref="G508:O508" si="232">+G509</f>
        <v>0</v>
      </c>
      <c r="H508" s="112">
        <f t="shared" si="232"/>
        <v>0</v>
      </c>
      <c r="I508" s="112">
        <f t="shared" si="232"/>
        <v>0</v>
      </c>
      <c r="J508" s="112">
        <f t="shared" si="232"/>
        <v>0</v>
      </c>
      <c r="K508" s="112">
        <f t="shared" si="232"/>
        <v>0</v>
      </c>
      <c r="L508" s="112">
        <f t="shared" si="232"/>
        <v>0</v>
      </c>
      <c r="M508" s="112">
        <f t="shared" si="232"/>
        <v>0</v>
      </c>
      <c r="N508" s="112">
        <f t="shared" si="232"/>
        <v>0</v>
      </c>
      <c r="O508" s="134">
        <f t="shared" si="232"/>
        <v>0</v>
      </c>
    </row>
    <row r="509" spans="1:15" ht="12.75" x14ac:dyDescent="0.2">
      <c r="A509" s="124">
        <v>2</v>
      </c>
      <c r="B509" s="115">
        <v>7</v>
      </c>
      <c r="C509" s="115">
        <v>2</v>
      </c>
      <c r="D509" s="115">
        <v>8</v>
      </c>
      <c r="E509" s="115" t="s">
        <v>58</v>
      </c>
      <c r="F509" s="122" t="s">
        <v>420</v>
      </c>
      <c r="G509" s="112"/>
      <c r="H509" s="112"/>
      <c r="I509" s="112"/>
      <c r="J509" s="112"/>
      <c r="K509" s="112"/>
      <c r="L509" s="112"/>
      <c r="M509" s="112"/>
      <c r="N509" s="117">
        <f>SUBTOTAL(9,G509:M509)</f>
        <v>0</v>
      </c>
      <c r="O509" s="118">
        <f>IFERROR(N509/$N$18*100,"0.00")</f>
        <v>0</v>
      </c>
    </row>
    <row r="510" spans="1:15" ht="12.75" x14ac:dyDescent="0.2">
      <c r="A510" s="104">
        <v>2</v>
      </c>
      <c r="B510" s="105">
        <v>7</v>
      </c>
      <c r="C510" s="105">
        <v>3</v>
      </c>
      <c r="D510" s="105"/>
      <c r="E510" s="105"/>
      <c r="F510" s="106" t="s">
        <v>421</v>
      </c>
      <c r="G510" s="121">
        <f t="shared" ref="G510:N510" si="233">+G511+G513</f>
        <v>0</v>
      </c>
      <c r="H510" s="121">
        <f t="shared" si="233"/>
        <v>0</v>
      </c>
      <c r="I510" s="121">
        <f t="shared" si="233"/>
        <v>0</v>
      </c>
      <c r="J510" s="121">
        <f t="shared" si="233"/>
        <v>0</v>
      </c>
      <c r="K510" s="121">
        <f t="shared" si="233"/>
        <v>0</v>
      </c>
      <c r="L510" s="121">
        <f t="shared" si="233"/>
        <v>0</v>
      </c>
      <c r="M510" s="121">
        <f t="shared" si="233"/>
        <v>0</v>
      </c>
      <c r="N510" s="121">
        <f t="shared" si="233"/>
        <v>0</v>
      </c>
      <c r="O510" s="108">
        <v>0</v>
      </c>
    </row>
    <row r="511" spans="1:15" ht="12.75" x14ac:dyDescent="0.2">
      <c r="A511" s="109">
        <v>2</v>
      </c>
      <c r="B511" s="110">
        <v>7</v>
      </c>
      <c r="C511" s="110">
        <v>3</v>
      </c>
      <c r="D511" s="110">
        <v>1</v>
      </c>
      <c r="E511" s="110"/>
      <c r="F511" s="123" t="s">
        <v>422</v>
      </c>
      <c r="G511" s="112">
        <f t="shared" ref="G511:O511" si="234">+G512</f>
        <v>0</v>
      </c>
      <c r="H511" s="112">
        <f t="shared" si="234"/>
        <v>0</v>
      </c>
      <c r="I511" s="112">
        <f t="shared" si="234"/>
        <v>0</v>
      </c>
      <c r="J511" s="112">
        <f t="shared" si="234"/>
        <v>0</v>
      </c>
      <c r="K511" s="112">
        <f t="shared" si="234"/>
        <v>0</v>
      </c>
      <c r="L511" s="112">
        <f t="shared" si="234"/>
        <v>0</v>
      </c>
      <c r="M511" s="112">
        <f t="shared" si="234"/>
        <v>0</v>
      </c>
      <c r="N511" s="112">
        <f t="shared" si="234"/>
        <v>0</v>
      </c>
      <c r="O511" s="134">
        <f t="shared" si="234"/>
        <v>0</v>
      </c>
    </row>
    <row r="512" spans="1:15" ht="12.75" x14ac:dyDescent="0.2">
      <c r="A512" s="124">
        <v>2</v>
      </c>
      <c r="B512" s="115">
        <v>7</v>
      </c>
      <c r="C512" s="115">
        <v>3</v>
      </c>
      <c r="D512" s="115">
        <v>1</v>
      </c>
      <c r="E512" s="115" t="s">
        <v>58</v>
      </c>
      <c r="F512" s="122" t="s">
        <v>422</v>
      </c>
      <c r="G512" s="112"/>
      <c r="H512" s="112"/>
      <c r="I512" s="112"/>
      <c r="J512" s="112"/>
      <c r="K512" s="112"/>
      <c r="L512" s="112"/>
      <c r="M512" s="112"/>
      <c r="N512" s="117">
        <f>SUBTOTAL(9,G512:M512)</f>
        <v>0</v>
      </c>
      <c r="O512" s="118">
        <f>IFERROR(N512/$N$18*100,"0.00")</f>
        <v>0</v>
      </c>
    </row>
    <row r="513" spans="1:15" ht="12.75" x14ac:dyDescent="0.2">
      <c r="A513" s="109">
        <v>2</v>
      </c>
      <c r="B513" s="110">
        <v>7</v>
      </c>
      <c r="C513" s="110">
        <v>3</v>
      </c>
      <c r="D513" s="110">
        <v>2</v>
      </c>
      <c r="E513" s="110"/>
      <c r="F513" s="123" t="s">
        <v>423</v>
      </c>
      <c r="G513" s="112">
        <f t="shared" ref="G513:O513" si="235">+G514</f>
        <v>0</v>
      </c>
      <c r="H513" s="112">
        <f t="shared" si="235"/>
        <v>0</v>
      </c>
      <c r="I513" s="112">
        <f t="shared" si="235"/>
        <v>0</v>
      </c>
      <c r="J513" s="112">
        <f t="shared" si="235"/>
        <v>0</v>
      </c>
      <c r="K513" s="112">
        <f t="shared" si="235"/>
        <v>0</v>
      </c>
      <c r="L513" s="112">
        <f t="shared" si="235"/>
        <v>0</v>
      </c>
      <c r="M513" s="112">
        <f t="shared" si="235"/>
        <v>0</v>
      </c>
      <c r="N513" s="112">
        <f t="shared" si="235"/>
        <v>0</v>
      </c>
      <c r="O513" s="134">
        <f t="shared" si="235"/>
        <v>0</v>
      </c>
    </row>
    <row r="514" spans="1:15" ht="12.75" x14ac:dyDescent="0.2">
      <c r="A514" s="126">
        <v>2</v>
      </c>
      <c r="B514" s="127">
        <v>7</v>
      </c>
      <c r="C514" s="127">
        <v>3</v>
      </c>
      <c r="D514" s="127">
        <v>2</v>
      </c>
      <c r="E514" s="127" t="s">
        <v>58</v>
      </c>
      <c r="F514" s="156" t="s">
        <v>423</v>
      </c>
      <c r="G514" s="157"/>
      <c r="H514" s="157"/>
      <c r="I514" s="157"/>
      <c r="J514" s="157"/>
      <c r="K514" s="157"/>
      <c r="L514" s="157"/>
      <c r="M514" s="157"/>
      <c r="N514" s="129">
        <f>SUBTOTAL(9,G514:M514)</f>
        <v>0</v>
      </c>
      <c r="O514" s="130">
        <f>IFERROR(N514/$N$18*100,"0.00")</f>
        <v>0</v>
      </c>
    </row>
    <row r="515" spans="1:15" s="52" customFormat="1" x14ac:dyDescent="0.3">
      <c r="A515" s="158"/>
      <c r="B515" s="158"/>
      <c r="C515" s="158"/>
      <c r="D515" s="158"/>
      <c r="E515" s="158"/>
      <c r="F515" s="158"/>
      <c r="G515" s="158"/>
      <c r="H515" s="158"/>
      <c r="I515" s="158"/>
      <c r="J515" s="158"/>
      <c r="K515" s="158"/>
      <c r="L515" s="158"/>
      <c r="M515" s="158"/>
      <c r="N515" s="158"/>
    </row>
    <row r="516" spans="1:15" s="52" customFormat="1" x14ac:dyDescent="0.3">
      <c r="A516" s="158"/>
      <c r="B516" s="158"/>
      <c r="C516" s="158"/>
      <c r="D516" s="158"/>
      <c r="E516" s="158"/>
      <c r="F516" s="158"/>
      <c r="G516" s="158"/>
      <c r="H516" s="158"/>
      <c r="I516" s="158"/>
      <c r="J516" s="158"/>
      <c r="K516" s="158"/>
      <c r="L516" s="158"/>
      <c r="M516" s="158"/>
      <c r="N516" s="158"/>
    </row>
    <row r="517" spans="1:15" s="52" customFormat="1" x14ac:dyDescent="0.3">
      <c r="A517" s="158"/>
      <c r="B517" s="158"/>
      <c r="C517" s="158"/>
      <c r="D517" s="158"/>
      <c r="E517" s="158"/>
      <c r="F517" s="158"/>
      <c r="G517" s="158"/>
      <c r="H517" s="158"/>
      <c r="I517" s="158"/>
      <c r="J517" s="158"/>
      <c r="K517" s="158"/>
      <c r="L517" s="158"/>
      <c r="M517" s="158"/>
      <c r="N517" s="158"/>
    </row>
    <row r="518" spans="1:15" s="52" customFormat="1" x14ac:dyDescent="0.3">
      <c r="A518" s="158"/>
      <c r="B518" s="158"/>
      <c r="C518" s="158"/>
      <c r="D518" s="158"/>
      <c r="E518" s="158"/>
      <c r="F518" s="158"/>
      <c r="G518" s="158"/>
      <c r="H518" s="158"/>
      <c r="I518" s="158"/>
      <c r="J518" s="158"/>
      <c r="K518" s="158"/>
      <c r="L518" s="158"/>
      <c r="M518" s="158"/>
      <c r="N518" s="158"/>
    </row>
    <row r="519" spans="1:15" s="52" customFormat="1" x14ac:dyDescent="0.3">
      <c r="A519" s="158"/>
      <c r="B519" s="158"/>
      <c r="C519" s="158"/>
      <c r="D519" s="158"/>
      <c r="E519" s="158"/>
      <c r="F519" s="158"/>
      <c r="G519" s="158"/>
      <c r="H519" s="158"/>
      <c r="I519" s="158"/>
      <c r="J519" s="158"/>
      <c r="K519" s="158"/>
      <c r="L519" s="158"/>
      <c r="M519" s="158"/>
      <c r="N519" s="158"/>
    </row>
    <row r="520" spans="1:15" s="52" customFormat="1" x14ac:dyDescent="0.3">
      <c r="A520" s="158"/>
      <c r="B520" s="158"/>
      <c r="C520" s="158"/>
      <c r="D520" s="158"/>
      <c r="E520" s="158"/>
      <c r="F520" s="158"/>
      <c r="G520" s="158"/>
      <c r="H520" s="158"/>
      <c r="I520" s="158"/>
      <c r="J520" s="158"/>
      <c r="K520" s="158"/>
      <c r="L520" s="158"/>
      <c r="M520" s="158"/>
      <c r="N520" s="158"/>
    </row>
    <row r="521" spans="1:15" s="52" customFormat="1" x14ac:dyDescent="0.3">
      <c r="A521" s="158"/>
      <c r="B521" s="158"/>
      <c r="C521" s="158"/>
      <c r="D521" s="158"/>
      <c r="E521" s="158"/>
      <c r="F521" s="158"/>
      <c r="G521" s="158"/>
      <c r="H521" s="158"/>
      <c r="I521" s="158"/>
      <c r="J521" s="158"/>
      <c r="K521" s="158"/>
      <c r="L521" s="158"/>
      <c r="M521" s="158"/>
      <c r="N521" s="158"/>
    </row>
    <row r="522" spans="1:15" s="52" customFormat="1" x14ac:dyDescent="0.3">
      <c r="A522" s="158"/>
      <c r="B522" s="158"/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58"/>
      <c r="N522" s="158"/>
    </row>
    <row r="523" spans="1:15" s="52" customFormat="1" x14ac:dyDescent="0.3">
      <c r="A523" s="158"/>
      <c r="B523" s="158"/>
      <c r="C523" s="158"/>
      <c r="D523" s="158"/>
      <c r="E523" s="158"/>
      <c r="F523" s="158"/>
      <c r="G523" s="158"/>
      <c r="H523" s="158"/>
      <c r="I523" s="158"/>
      <c r="J523" s="158"/>
      <c r="K523" s="158"/>
      <c r="L523" s="158"/>
      <c r="M523" s="158"/>
      <c r="N523" s="158"/>
    </row>
    <row r="524" spans="1:15" s="52" customFormat="1" x14ac:dyDescent="0.3">
      <c r="A524" s="158"/>
      <c r="B524" s="158"/>
      <c r="C524" s="158"/>
      <c r="D524" s="158"/>
      <c r="E524" s="158"/>
      <c r="F524" s="158"/>
      <c r="G524" s="158"/>
      <c r="H524" s="158"/>
      <c r="I524" s="158"/>
      <c r="J524" s="158"/>
      <c r="K524" s="158"/>
      <c r="L524" s="158"/>
      <c r="M524" s="158"/>
      <c r="N524" s="158"/>
    </row>
    <row r="525" spans="1:15" s="52" customFormat="1" x14ac:dyDescent="0.3">
      <c r="A525" s="158"/>
      <c r="B525" s="158"/>
      <c r="C525" s="158"/>
      <c r="D525" s="158"/>
      <c r="E525" s="158"/>
      <c r="F525" s="158"/>
      <c r="G525" s="158"/>
      <c r="H525" s="158"/>
      <c r="I525" s="158"/>
      <c r="J525" s="158"/>
      <c r="K525" s="158"/>
      <c r="L525" s="158"/>
      <c r="M525" s="158"/>
      <c r="N525" s="158"/>
    </row>
    <row r="526" spans="1:15" s="52" customFormat="1" x14ac:dyDescent="0.3">
      <c r="A526" s="158"/>
      <c r="B526" s="158"/>
      <c r="C526" s="158"/>
      <c r="D526" s="158"/>
      <c r="E526" s="158"/>
      <c r="F526" s="158"/>
      <c r="G526" s="158"/>
      <c r="H526" s="158"/>
      <c r="I526" s="158"/>
      <c r="J526" s="158"/>
      <c r="K526" s="158"/>
      <c r="L526" s="158"/>
      <c r="M526" s="158"/>
      <c r="N526" s="158"/>
    </row>
    <row r="527" spans="1:15" s="52" customFormat="1" x14ac:dyDescent="0.3">
      <c r="A527" s="158"/>
      <c r="B527" s="158"/>
      <c r="C527" s="158"/>
      <c r="D527" s="158"/>
      <c r="E527" s="158"/>
      <c r="F527" s="158"/>
      <c r="G527" s="158"/>
      <c r="H527" s="158"/>
      <c r="I527" s="158"/>
      <c r="J527" s="158"/>
      <c r="K527" s="158"/>
      <c r="L527" s="158"/>
      <c r="M527" s="158"/>
      <c r="N527" s="158"/>
    </row>
    <row r="528" spans="1:15" s="52" customFormat="1" x14ac:dyDescent="0.3">
      <c r="A528" s="158"/>
      <c r="B528" s="158"/>
      <c r="C528" s="158"/>
      <c r="D528" s="158"/>
      <c r="E528" s="158"/>
      <c r="F528" s="158"/>
      <c r="G528" s="158"/>
      <c r="H528" s="158"/>
      <c r="I528" s="158"/>
      <c r="J528" s="158"/>
      <c r="K528" s="158"/>
      <c r="L528" s="158"/>
      <c r="M528" s="158"/>
      <c r="N528" s="158"/>
    </row>
    <row r="529" spans="1:14" s="52" customFormat="1" x14ac:dyDescent="0.3">
      <c r="A529" s="158"/>
      <c r="B529" s="158"/>
      <c r="C529" s="158"/>
      <c r="D529" s="158"/>
      <c r="E529" s="158"/>
      <c r="F529" s="158"/>
      <c r="G529" s="158"/>
      <c r="H529" s="158"/>
      <c r="I529" s="158"/>
      <c r="J529" s="158"/>
      <c r="K529" s="158"/>
      <c r="L529" s="158"/>
      <c r="M529" s="158"/>
      <c r="N529" s="158"/>
    </row>
    <row r="530" spans="1:14" s="52" customFormat="1" x14ac:dyDescent="0.3">
      <c r="A530" s="158"/>
      <c r="B530" s="158"/>
      <c r="C530" s="158"/>
      <c r="D530" s="158"/>
      <c r="E530" s="158"/>
      <c r="F530" s="158"/>
      <c r="G530" s="158"/>
      <c r="H530" s="158"/>
      <c r="I530" s="158"/>
      <c r="J530" s="158"/>
      <c r="K530" s="158"/>
      <c r="L530" s="158"/>
      <c r="M530" s="158"/>
      <c r="N530" s="158"/>
    </row>
    <row r="531" spans="1:14" s="52" customFormat="1" x14ac:dyDescent="0.3">
      <c r="A531" s="158"/>
      <c r="B531" s="158"/>
      <c r="C531" s="158"/>
      <c r="D531" s="158"/>
      <c r="E531" s="158"/>
      <c r="F531" s="158"/>
      <c r="G531" s="158"/>
      <c r="H531" s="158"/>
      <c r="I531" s="158"/>
      <c r="J531" s="158"/>
      <c r="K531" s="158"/>
      <c r="L531" s="158"/>
      <c r="M531" s="158"/>
      <c r="N531" s="158"/>
    </row>
    <row r="532" spans="1:14" s="52" customFormat="1" x14ac:dyDescent="0.3">
      <c r="A532" s="158"/>
      <c r="B532" s="158"/>
      <c r="C532" s="158"/>
      <c r="D532" s="158"/>
      <c r="E532" s="158"/>
      <c r="F532" s="158"/>
      <c r="G532" s="158"/>
      <c r="H532" s="158"/>
      <c r="I532" s="158"/>
      <c r="J532" s="158"/>
      <c r="K532" s="158"/>
      <c r="L532" s="158"/>
      <c r="M532" s="158"/>
      <c r="N532" s="158"/>
    </row>
    <row r="533" spans="1:14" s="52" customFormat="1" x14ac:dyDescent="0.3">
      <c r="A533" s="158"/>
      <c r="B533" s="158"/>
      <c r="C533" s="158"/>
      <c r="D533" s="158"/>
      <c r="E533" s="158"/>
      <c r="F533" s="158"/>
      <c r="G533" s="158"/>
      <c r="H533" s="158"/>
      <c r="I533" s="158"/>
      <c r="J533" s="158"/>
      <c r="K533" s="158"/>
      <c r="L533" s="158"/>
      <c r="M533" s="158"/>
      <c r="N533" s="158"/>
    </row>
    <row r="534" spans="1:14" s="52" customFormat="1" x14ac:dyDescent="0.3">
      <c r="A534" s="158"/>
      <c r="B534" s="158"/>
      <c r="C534" s="158"/>
      <c r="D534" s="158"/>
      <c r="E534" s="158"/>
      <c r="F534" s="158"/>
      <c r="G534" s="158"/>
      <c r="H534" s="158"/>
      <c r="I534" s="158"/>
      <c r="J534" s="158"/>
      <c r="K534" s="158"/>
      <c r="L534" s="158"/>
      <c r="M534" s="158"/>
      <c r="N534" s="158"/>
    </row>
    <row r="535" spans="1:14" s="52" customFormat="1" x14ac:dyDescent="0.3">
      <c r="A535" s="158"/>
      <c r="B535" s="158"/>
      <c r="C535" s="158"/>
      <c r="D535" s="158"/>
      <c r="E535" s="158"/>
      <c r="F535" s="158"/>
      <c r="G535" s="158"/>
      <c r="H535" s="158"/>
      <c r="I535" s="158"/>
      <c r="J535" s="158"/>
      <c r="K535" s="158"/>
      <c r="L535" s="158"/>
      <c r="M535" s="158"/>
      <c r="N535" s="158"/>
    </row>
    <row r="536" spans="1:14" s="52" customFormat="1" x14ac:dyDescent="0.3">
      <c r="A536" s="158"/>
      <c r="B536" s="158"/>
      <c r="C536" s="158"/>
      <c r="D536" s="158"/>
      <c r="E536" s="158"/>
      <c r="F536" s="158"/>
      <c r="G536" s="158"/>
      <c r="H536" s="158"/>
      <c r="I536" s="158"/>
      <c r="J536" s="158"/>
      <c r="K536" s="158"/>
      <c r="L536" s="158"/>
      <c r="M536" s="158"/>
      <c r="N536" s="158"/>
    </row>
    <row r="537" spans="1:14" s="52" customFormat="1" x14ac:dyDescent="0.3">
      <c r="A537" s="158"/>
      <c r="B537" s="158"/>
      <c r="C537" s="158"/>
      <c r="D537" s="158"/>
      <c r="E537" s="158"/>
      <c r="F537" s="158"/>
      <c r="G537" s="158"/>
      <c r="H537" s="158"/>
      <c r="I537" s="158"/>
      <c r="J537" s="158"/>
      <c r="K537" s="158"/>
      <c r="L537" s="158"/>
      <c r="M537" s="158"/>
      <c r="N537" s="158"/>
    </row>
    <row r="538" spans="1:14" s="52" customFormat="1" x14ac:dyDescent="0.3">
      <c r="A538" s="158"/>
      <c r="B538" s="158"/>
      <c r="C538" s="158"/>
      <c r="D538" s="158"/>
      <c r="E538" s="158"/>
      <c r="F538" s="158"/>
      <c r="G538" s="158"/>
      <c r="H538" s="158"/>
      <c r="I538" s="158"/>
      <c r="J538" s="158"/>
      <c r="K538" s="158"/>
      <c r="L538" s="158"/>
      <c r="M538" s="158"/>
      <c r="N538" s="158"/>
    </row>
    <row r="539" spans="1:14" s="52" customFormat="1" x14ac:dyDescent="0.3">
      <c r="A539" s="158"/>
      <c r="B539" s="158"/>
      <c r="C539" s="158"/>
      <c r="D539" s="158"/>
      <c r="E539" s="158"/>
      <c r="F539" s="158"/>
      <c r="G539" s="158"/>
      <c r="H539" s="158"/>
      <c r="I539" s="158"/>
      <c r="J539" s="158"/>
      <c r="K539" s="158"/>
      <c r="L539" s="158"/>
      <c r="M539" s="158"/>
      <c r="N539" s="158"/>
    </row>
    <row r="540" spans="1:14" s="52" customFormat="1" x14ac:dyDescent="0.3">
      <c r="A540" s="158"/>
      <c r="B540" s="158"/>
      <c r="C540" s="158"/>
      <c r="D540" s="158"/>
      <c r="E540" s="158"/>
      <c r="F540" s="158"/>
      <c r="G540" s="158"/>
      <c r="H540" s="158"/>
      <c r="I540" s="158"/>
      <c r="J540" s="158"/>
      <c r="K540" s="158"/>
      <c r="L540" s="158"/>
      <c r="M540" s="158"/>
      <c r="N540" s="158"/>
    </row>
    <row r="541" spans="1:14" s="52" customFormat="1" x14ac:dyDescent="0.3">
      <c r="A541" s="158"/>
      <c r="B541" s="158"/>
      <c r="C541" s="158"/>
      <c r="D541" s="158"/>
      <c r="E541" s="158"/>
      <c r="F541" s="158"/>
      <c r="G541" s="158"/>
      <c r="H541" s="158"/>
      <c r="I541" s="158"/>
      <c r="J541" s="158"/>
      <c r="K541" s="158"/>
      <c r="L541" s="158"/>
      <c r="M541" s="158"/>
      <c r="N541" s="158"/>
    </row>
    <row r="542" spans="1:14" s="52" customFormat="1" x14ac:dyDescent="0.3">
      <c r="A542" s="158"/>
      <c r="B542" s="158"/>
      <c r="C542" s="158"/>
      <c r="D542" s="158"/>
      <c r="E542" s="158"/>
      <c r="F542" s="158"/>
      <c r="G542" s="158"/>
      <c r="H542" s="158"/>
      <c r="I542" s="158"/>
      <c r="J542" s="158"/>
      <c r="K542" s="158"/>
      <c r="L542" s="158"/>
      <c r="M542" s="158"/>
      <c r="N542" s="158"/>
    </row>
    <row r="543" spans="1:14" s="52" customFormat="1" x14ac:dyDescent="0.3">
      <c r="A543" s="158"/>
      <c r="B543" s="158"/>
      <c r="C543" s="158"/>
      <c r="D543" s="158"/>
      <c r="E543" s="158"/>
      <c r="F543" s="158"/>
      <c r="G543" s="158"/>
      <c r="H543" s="158"/>
      <c r="I543" s="158"/>
      <c r="J543" s="158"/>
      <c r="K543" s="158"/>
      <c r="L543" s="158"/>
      <c r="M543" s="158"/>
      <c r="N543" s="158"/>
    </row>
    <row r="544" spans="1:14" s="52" customFormat="1" x14ac:dyDescent="0.3">
      <c r="A544" s="158"/>
      <c r="B544" s="158"/>
      <c r="C544" s="158"/>
      <c r="D544" s="158"/>
      <c r="E544" s="158"/>
      <c r="F544" s="158"/>
      <c r="G544" s="158"/>
      <c r="H544" s="158"/>
      <c r="I544" s="158"/>
      <c r="J544" s="158"/>
      <c r="K544" s="158"/>
      <c r="L544" s="158"/>
      <c r="M544" s="158"/>
      <c r="N544" s="158"/>
    </row>
    <row r="545" spans="1:14" s="52" customFormat="1" x14ac:dyDescent="0.3">
      <c r="A545" s="158"/>
      <c r="B545" s="158"/>
      <c r="C545" s="158"/>
      <c r="D545" s="158"/>
      <c r="E545" s="158"/>
      <c r="F545" s="158"/>
      <c r="G545" s="158"/>
      <c r="H545" s="158"/>
      <c r="I545" s="158"/>
      <c r="J545" s="158"/>
      <c r="K545" s="158"/>
      <c r="L545" s="158"/>
      <c r="M545" s="158"/>
      <c r="N545" s="158"/>
    </row>
    <row r="546" spans="1:14" s="52" customFormat="1" x14ac:dyDescent="0.3">
      <c r="A546" s="158"/>
      <c r="B546" s="158"/>
      <c r="C546" s="158"/>
      <c r="D546" s="158"/>
      <c r="E546" s="158"/>
      <c r="F546" s="158"/>
      <c r="G546" s="158"/>
      <c r="H546" s="158"/>
      <c r="I546" s="158"/>
      <c r="J546" s="158"/>
      <c r="K546" s="158"/>
      <c r="L546" s="158"/>
      <c r="M546" s="158"/>
      <c r="N546" s="158"/>
    </row>
    <row r="547" spans="1:14" s="52" customFormat="1" x14ac:dyDescent="0.3">
      <c r="A547" s="158"/>
      <c r="B547" s="158"/>
      <c r="C547" s="158"/>
      <c r="D547" s="158"/>
      <c r="E547" s="158"/>
      <c r="F547" s="158"/>
      <c r="G547" s="158"/>
      <c r="H547" s="158"/>
      <c r="I547" s="158"/>
      <c r="J547" s="158"/>
      <c r="K547" s="158"/>
      <c r="L547" s="158"/>
      <c r="M547" s="158"/>
      <c r="N547" s="158"/>
    </row>
    <row r="548" spans="1:14" s="52" customFormat="1" x14ac:dyDescent="0.3">
      <c r="A548" s="158"/>
      <c r="B548" s="158"/>
      <c r="C548" s="158"/>
      <c r="D548" s="158"/>
      <c r="E548" s="158"/>
      <c r="F548" s="158"/>
      <c r="G548" s="158"/>
      <c r="H548" s="158"/>
      <c r="I548" s="158"/>
      <c r="J548" s="158"/>
      <c r="K548" s="158"/>
      <c r="L548" s="158"/>
      <c r="M548" s="158"/>
      <c r="N548" s="158"/>
    </row>
    <row r="549" spans="1:14" s="52" customFormat="1" x14ac:dyDescent="0.3">
      <c r="A549" s="158"/>
      <c r="B549" s="158"/>
      <c r="C549" s="158"/>
      <c r="D549" s="158"/>
      <c r="E549" s="158"/>
      <c r="F549" s="158"/>
      <c r="G549" s="158"/>
      <c r="H549" s="158"/>
      <c r="I549" s="158"/>
      <c r="J549" s="158"/>
      <c r="K549" s="158"/>
      <c r="L549" s="158"/>
      <c r="M549" s="158"/>
      <c r="N549" s="158"/>
    </row>
    <row r="550" spans="1:14" s="52" customFormat="1" x14ac:dyDescent="0.3">
      <c r="A550" s="158"/>
      <c r="B550" s="158"/>
      <c r="C550" s="158"/>
      <c r="D550" s="158"/>
      <c r="E550" s="158"/>
      <c r="F550" s="158"/>
      <c r="G550" s="158"/>
      <c r="H550" s="158"/>
      <c r="I550" s="158"/>
      <c r="J550" s="158"/>
      <c r="K550" s="158"/>
      <c r="L550" s="158"/>
      <c r="M550" s="158"/>
      <c r="N550" s="158"/>
    </row>
    <row r="551" spans="1:14" s="52" customFormat="1" x14ac:dyDescent="0.3">
      <c r="A551" s="158"/>
      <c r="B551" s="158"/>
      <c r="C551" s="158"/>
      <c r="D551" s="158"/>
      <c r="E551" s="158"/>
      <c r="F551" s="158"/>
      <c r="G551" s="158"/>
      <c r="H551" s="158"/>
      <c r="I551" s="158"/>
      <c r="J551" s="158"/>
      <c r="K551" s="158"/>
      <c r="L551" s="158"/>
      <c r="M551" s="158"/>
      <c r="N551" s="158"/>
    </row>
    <row r="552" spans="1:14" s="52" customFormat="1" x14ac:dyDescent="0.3">
      <c r="A552" s="158"/>
      <c r="B552" s="158"/>
      <c r="C552" s="158"/>
      <c r="D552" s="158"/>
      <c r="E552" s="158"/>
      <c r="F552" s="158"/>
      <c r="G552" s="158"/>
      <c r="H552" s="158"/>
      <c r="I552" s="158"/>
      <c r="J552" s="158"/>
      <c r="K552" s="158"/>
      <c r="L552" s="158"/>
      <c r="M552" s="158"/>
      <c r="N552" s="158"/>
    </row>
    <row r="553" spans="1:14" s="52" customFormat="1" x14ac:dyDescent="0.3">
      <c r="A553" s="158"/>
      <c r="B553" s="158"/>
      <c r="C553" s="158"/>
      <c r="D553" s="158"/>
      <c r="E553" s="158"/>
      <c r="F553" s="158"/>
      <c r="G553" s="158"/>
      <c r="H553" s="158"/>
      <c r="I553" s="158"/>
      <c r="J553" s="158"/>
      <c r="K553" s="158"/>
      <c r="L553" s="158"/>
      <c r="M553" s="158"/>
      <c r="N553" s="158"/>
    </row>
    <row r="554" spans="1:14" s="52" customFormat="1" x14ac:dyDescent="0.3">
      <c r="A554" s="158"/>
      <c r="B554" s="158"/>
      <c r="C554" s="158"/>
      <c r="D554" s="158"/>
      <c r="E554" s="158"/>
      <c r="F554" s="158"/>
      <c r="G554" s="158"/>
      <c r="H554" s="158"/>
      <c r="I554" s="158"/>
      <c r="J554" s="158"/>
      <c r="K554" s="158"/>
      <c r="L554" s="158"/>
      <c r="M554" s="158"/>
      <c r="N554" s="158"/>
    </row>
    <row r="555" spans="1:14" s="52" customFormat="1" x14ac:dyDescent="0.3">
      <c r="A555" s="158"/>
      <c r="B555" s="158"/>
      <c r="C555" s="158"/>
      <c r="D555" s="158"/>
      <c r="E555" s="158"/>
      <c r="F555" s="158"/>
      <c r="G555" s="158"/>
      <c r="H555" s="158"/>
      <c r="I555" s="158"/>
      <c r="J555" s="158"/>
      <c r="K555" s="158"/>
      <c r="L555" s="158"/>
      <c r="M555" s="158"/>
      <c r="N555" s="158"/>
    </row>
    <row r="556" spans="1:14" s="52" customFormat="1" x14ac:dyDescent="0.3">
      <c r="A556" s="158"/>
      <c r="B556" s="158"/>
      <c r="C556" s="158"/>
      <c r="D556" s="158"/>
      <c r="E556" s="158"/>
      <c r="F556" s="158"/>
      <c r="G556" s="158"/>
      <c r="H556" s="158"/>
      <c r="I556" s="158"/>
      <c r="J556" s="158"/>
      <c r="K556" s="158"/>
      <c r="L556" s="158"/>
      <c r="M556" s="158"/>
      <c r="N556" s="158"/>
    </row>
    <row r="557" spans="1:14" s="52" customFormat="1" x14ac:dyDescent="0.3">
      <c r="A557" s="158"/>
      <c r="B557" s="158"/>
      <c r="C557" s="158"/>
      <c r="D557" s="158"/>
      <c r="E557" s="158"/>
      <c r="F557" s="158"/>
      <c r="G557" s="158"/>
      <c r="H557" s="158"/>
      <c r="I557" s="158"/>
      <c r="J557" s="158"/>
      <c r="K557" s="158"/>
      <c r="L557" s="158"/>
      <c r="M557" s="158"/>
      <c r="N557" s="158"/>
    </row>
    <row r="558" spans="1:14" s="52" customFormat="1" x14ac:dyDescent="0.3">
      <c r="A558" s="158"/>
      <c r="B558" s="158"/>
      <c r="C558" s="158"/>
      <c r="D558" s="158"/>
      <c r="E558" s="158"/>
      <c r="F558" s="158"/>
      <c r="G558" s="158"/>
      <c r="H558" s="158"/>
      <c r="I558" s="158"/>
      <c r="J558" s="158"/>
      <c r="K558" s="158"/>
      <c r="L558" s="158"/>
      <c r="M558" s="158"/>
      <c r="N558" s="158"/>
    </row>
    <row r="559" spans="1:14" s="52" customFormat="1" x14ac:dyDescent="0.3">
      <c r="A559" s="158"/>
      <c r="B559" s="158"/>
      <c r="C559" s="158"/>
      <c r="D559" s="158"/>
      <c r="E559" s="158"/>
      <c r="F559" s="158"/>
      <c r="G559" s="158"/>
      <c r="H559" s="158"/>
      <c r="I559" s="158"/>
      <c r="J559" s="158"/>
      <c r="K559" s="158"/>
      <c r="L559" s="158"/>
      <c r="M559" s="158"/>
      <c r="N559" s="158"/>
    </row>
    <row r="560" spans="1:14" s="52" customFormat="1" x14ac:dyDescent="0.3">
      <c r="A560" s="158"/>
      <c r="B560" s="158"/>
      <c r="C560" s="158"/>
      <c r="D560" s="158"/>
      <c r="E560" s="158"/>
      <c r="F560" s="158"/>
      <c r="G560" s="158"/>
      <c r="H560" s="158"/>
      <c r="I560" s="158"/>
      <c r="J560" s="158"/>
      <c r="K560" s="158"/>
      <c r="L560" s="158"/>
      <c r="M560" s="158"/>
      <c r="N560" s="158"/>
    </row>
    <row r="561" spans="1:14" s="52" customFormat="1" x14ac:dyDescent="0.3">
      <c r="A561" s="158"/>
      <c r="B561" s="158"/>
      <c r="C561" s="158"/>
      <c r="D561" s="158"/>
      <c r="E561" s="158"/>
      <c r="F561" s="158"/>
      <c r="G561" s="158"/>
      <c r="H561" s="158"/>
      <c r="I561" s="158"/>
      <c r="J561" s="158"/>
      <c r="K561" s="158"/>
      <c r="L561" s="158"/>
      <c r="M561" s="158"/>
      <c r="N561" s="158"/>
    </row>
    <row r="562" spans="1:14" s="52" customFormat="1" x14ac:dyDescent="0.3">
      <c r="A562" s="158"/>
      <c r="B562" s="158"/>
      <c r="C562" s="158"/>
      <c r="D562" s="158"/>
      <c r="E562" s="158"/>
      <c r="F562" s="158"/>
      <c r="G562" s="158"/>
      <c r="H562" s="158"/>
      <c r="I562" s="158"/>
      <c r="J562" s="158"/>
      <c r="K562" s="158"/>
      <c r="L562" s="158"/>
      <c r="M562" s="158"/>
      <c r="N562" s="158"/>
    </row>
    <row r="563" spans="1:14" s="52" customFormat="1" x14ac:dyDescent="0.3">
      <c r="A563" s="158"/>
      <c r="B563" s="158"/>
      <c r="C563" s="158"/>
      <c r="D563" s="158"/>
      <c r="E563" s="158"/>
      <c r="F563" s="158"/>
      <c r="G563" s="158"/>
      <c r="H563" s="158"/>
      <c r="I563" s="158"/>
      <c r="J563" s="158"/>
      <c r="K563" s="158"/>
      <c r="L563" s="158"/>
      <c r="M563" s="158"/>
      <c r="N563" s="158"/>
    </row>
    <row r="564" spans="1:14" s="52" customFormat="1" x14ac:dyDescent="0.3">
      <c r="A564" s="158"/>
      <c r="B564" s="158"/>
      <c r="C564" s="158"/>
      <c r="D564" s="158"/>
      <c r="E564" s="158"/>
      <c r="F564" s="158"/>
      <c r="G564" s="158"/>
      <c r="H564" s="158"/>
      <c r="I564" s="158"/>
      <c r="J564" s="158"/>
      <c r="K564" s="158"/>
      <c r="L564" s="158"/>
      <c r="M564" s="158"/>
      <c r="N564" s="158"/>
    </row>
    <row r="565" spans="1:14" s="52" customFormat="1" x14ac:dyDescent="0.3">
      <c r="A565" s="158"/>
      <c r="B565" s="158"/>
      <c r="C565" s="158"/>
      <c r="D565" s="158"/>
      <c r="E565" s="158"/>
      <c r="F565" s="158"/>
      <c r="G565" s="158"/>
      <c r="H565" s="158"/>
      <c r="I565" s="158"/>
      <c r="J565" s="158"/>
      <c r="K565" s="158"/>
      <c r="L565" s="158"/>
      <c r="M565" s="158"/>
      <c r="N565" s="158"/>
    </row>
    <row r="566" spans="1:14" s="52" customFormat="1" x14ac:dyDescent="0.3">
      <c r="A566" s="158"/>
      <c r="B566" s="158"/>
      <c r="C566" s="158"/>
      <c r="D566" s="158"/>
      <c r="E566" s="158"/>
      <c r="F566" s="158"/>
      <c r="G566" s="158"/>
      <c r="H566" s="158"/>
      <c r="I566" s="158"/>
      <c r="J566" s="158"/>
      <c r="K566" s="158"/>
      <c r="L566" s="158"/>
      <c r="M566" s="158"/>
      <c r="N566" s="158"/>
    </row>
    <row r="567" spans="1:14" s="52" customFormat="1" x14ac:dyDescent="0.3">
      <c r="A567" s="158"/>
      <c r="B567" s="158"/>
      <c r="C567" s="158"/>
      <c r="D567" s="158"/>
      <c r="E567" s="158"/>
      <c r="F567" s="158"/>
      <c r="G567" s="158"/>
      <c r="H567" s="158"/>
      <c r="I567" s="158"/>
      <c r="J567" s="158"/>
      <c r="K567" s="158"/>
      <c r="L567" s="158"/>
      <c r="M567" s="158"/>
      <c r="N567" s="158"/>
    </row>
    <row r="568" spans="1:14" s="52" customFormat="1" x14ac:dyDescent="0.3">
      <c r="A568" s="158"/>
      <c r="B568" s="158"/>
      <c r="C568" s="158"/>
      <c r="D568" s="158"/>
      <c r="E568" s="158"/>
      <c r="F568" s="158"/>
      <c r="G568" s="158"/>
      <c r="H568" s="158"/>
      <c r="I568" s="158"/>
      <c r="J568" s="158"/>
      <c r="K568" s="158"/>
      <c r="L568" s="158"/>
      <c r="M568" s="158"/>
      <c r="N568" s="158"/>
    </row>
    <row r="569" spans="1:14" s="52" customFormat="1" x14ac:dyDescent="0.3">
      <c r="A569" s="158"/>
      <c r="B569" s="158"/>
      <c r="C569" s="158"/>
      <c r="D569" s="158"/>
      <c r="E569" s="158"/>
      <c r="F569" s="158"/>
      <c r="G569" s="158"/>
      <c r="H569" s="158"/>
      <c r="I569" s="158"/>
      <c r="J569" s="158"/>
      <c r="K569" s="158"/>
      <c r="L569" s="158"/>
      <c r="M569" s="158"/>
      <c r="N569" s="158"/>
    </row>
    <row r="570" spans="1:14" s="52" customFormat="1" x14ac:dyDescent="0.3">
      <c r="A570" s="158"/>
      <c r="B570" s="158"/>
      <c r="C570" s="158"/>
      <c r="D570" s="158"/>
      <c r="E570" s="158"/>
      <c r="F570" s="158"/>
      <c r="G570" s="158"/>
      <c r="H570" s="158"/>
      <c r="I570" s="158"/>
      <c r="J570" s="158"/>
      <c r="K570" s="158"/>
      <c r="L570" s="158"/>
      <c r="M570" s="158"/>
      <c r="N570" s="158"/>
    </row>
    <row r="571" spans="1:14" s="52" customFormat="1" x14ac:dyDescent="0.3">
      <c r="A571" s="158"/>
      <c r="B571" s="158"/>
      <c r="C571" s="158"/>
      <c r="D571" s="158"/>
      <c r="E571" s="158"/>
      <c r="F571" s="158"/>
      <c r="G571" s="158"/>
      <c r="H571" s="158"/>
      <c r="I571" s="158"/>
      <c r="J571" s="158"/>
      <c r="K571" s="158"/>
      <c r="L571" s="158"/>
      <c r="M571" s="158"/>
      <c r="N571" s="158"/>
    </row>
    <row r="572" spans="1:14" s="52" customFormat="1" x14ac:dyDescent="0.3">
      <c r="A572" s="158"/>
      <c r="B572" s="158"/>
      <c r="C572" s="158"/>
      <c r="D572" s="158"/>
      <c r="E572" s="158"/>
      <c r="F572" s="158"/>
      <c r="G572" s="158"/>
      <c r="H572" s="158"/>
      <c r="I572" s="158"/>
      <c r="J572" s="158"/>
      <c r="K572" s="158"/>
      <c r="L572" s="158"/>
      <c r="M572" s="158"/>
      <c r="N572" s="158"/>
    </row>
    <row r="573" spans="1:14" s="52" customFormat="1" x14ac:dyDescent="0.3">
      <c r="A573" s="158"/>
      <c r="B573" s="158"/>
      <c r="C573" s="158"/>
      <c r="D573" s="158"/>
      <c r="E573" s="158"/>
      <c r="F573" s="158"/>
      <c r="G573" s="158"/>
      <c r="H573" s="158"/>
      <c r="I573" s="158"/>
      <c r="J573" s="158"/>
      <c r="K573" s="158"/>
      <c r="L573" s="158"/>
      <c r="M573" s="158"/>
      <c r="N573" s="158"/>
    </row>
    <row r="574" spans="1:14" s="52" customFormat="1" x14ac:dyDescent="0.3">
      <c r="A574" s="158"/>
      <c r="B574" s="158"/>
      <c r="C574" s="158"/>
      <c r="D574" s="158"/>
      <c r="E574" s="158"/>
      <c r="F574" s="158"/>
      <c r="G574" s="158"/>
      <c r="H574" s="158"/>
      <c r="I574" s="158"/>
      <c r="J574" s="158"/>
      <c r="K574" s="158"/>
      <c r="L574" s="158"/>
      <c r="M574" s="158"/>
      <c r="N574" s="158"/>
    </row>
    <row r="575" spans="1:14" s="52" customFormat="1" x14ac:dyDescent="0.3">
      <c r="A575" s="158"/>
      <c r="B575" s="158"/>
      <c r="C575" s="158"/>
      <c r="D575" s="158"/>
      <c r="E575" s="158"/>
      <c r="F575" s="158"/>
      <c r="G575" s="158"/>
      <c r="H575" s="158"/>
      <c r="I575" s="158"/>
      <c r="J575" s="158"/>
      <c r="K575" s="158"/>
      <c r="L575" s="158"/>
      <c r="M575" s="158"/>
      <c r="N575" s="158"/>
    </row>
    <row r="576" spans="1:14" s="52" customFormat="1" x14ac:dyDescent="0.3">
      <c r="A576" s="158"/>
      <c r="B576" s="158"/>
      <c r="C576" s="158"/>
      <c r="D576" s="158"/>
      <c r="E576" s="158"/>
      <c r="F576" s="158"/>
      <c r="G576" s="158"/>
      <c r="H576" s="158"/>
      <c r="I576" s="158"/>
      <c r="J576" s="158"/>
      <c r="K576" s="158"/>
      <c r="L576" s="158"/>
      <c r="M576" s="158"/>
      <c r="N576" s="158"/>
    </row>
    <row r="577" spans="1:14" s="52" customFormat="1" x14ac:dyDescent="0.3">
      <c r="A577" s="158"/>
      <c r="B577" s="158"/>
      <c r="C577" s="158"/>
      <c r="D577" s="158"/>
      <c r="E577" s="158"/>
      <c r="F577" s="158"/>
      <c r="G577" s="158"/>
      <c r="H577" s="158"/>
      <c r="I577" s="158"/>
      <c r="J577" s="158"/>
      <c r="K577" s="158"/>
      <c r="L577" s="158"/>
      <c r="M577" s="158"/>
      <c r="N577" s="158"/>
    </row>
    <row r="578" spans="1:14" s="52" customFormat="1" x14ac:dyDescent="0.3">
      <c r="A578" s="158"/>
      <c r="B578" s="158"/>
      <c r="C578" s="158"/>
      <c r="D578" s="158"/>
      <c r="E578" s="158"/>
      <c r="F578" s="158"/>
      <c r="G578" s="158"/>
      <c r="H578" s="158"/>
      <c r="I578" s="158"/>
      <c r="J578" s="158"/>
      <c r="K578" s="158"/>
      <c r="L578" s="158"/>
      <c r="M578" s="158"/>
      <c r="N578" s="158"/>
    </row>
    <row r="579" spans="1:14" s="52" customFormat="1" x14ac:dyDescent="0.3">
      <c r="A579" s="158"/>
      <c r="B579" s="158"/>
      <c r="C579" s="158"/>
      <c r="D579" s="158"/>
      <c r="E579" s="158"/>
      <c r="F579" s="158"/>
      <c r="G579" s="158"/>
      <c r="H579" s="158"/>
      <c r="I579" s="158"/>
      <c r="J579" s="158"/>
      <c r="K579" s="158"/>
      <c r="L579" s="158"/>
      <c r="M579" s="158"/>
      <c r="N579" s="158"/>
    </row>
    <row r="580" spans="1:14" s="52" customFormat="1" x14ac:dyDescent="0.3">
      <c r="A580" s="158"/>
      <c r="B580" s="158"/>
      <c r="C580" s="158"/>
      <c r="D580" s="158"/>
      <c r="E580" s="158"/>
      <c r="F580" s="158"/>
      <c r="G580" s="158"/>
      <c r="H580" s="158"/>
      <c r="I580" s="158"/>
      <c r="J580" s="158"/>
      <c r="K580" s="158"/>
      <c r="L580" s="158"/>
      <c r="M580" s="158"/>
      <c r="N580" s="158"/>
    </row>
    <row r="581" spans="1:14" s="52" customFormat="1" x14ac:dyDescent="0.3">
      <c r="A581" s="158"/>
      <c r="B581" s="158"/>
      <c r="C581" s="158"/>
      <c r="D581" s="158"/>
      <c r="E581" s="158"/>
      <c r="F581" s="158"/>
      <c r="G581" s="158"/>
      <c r="H581" s="158"/>
      <c r="I581" s="158"/>
      <c r="J581" s="158"/>
      <c r="K581" s="158"/>
      <c r="L581" s="158"/>
      <c r="M581" s="158"/>
      <c r="N581" s="158"/>
    </row>
    <row r="582" spans="1:14" s="52" customFormat="1" x14ac:dyDescent="0.3">
      <c r="A582" s="158"/>
      <c r="B582" s="158"/>
      <c r="C582" s="158"/>
      <c r="D582" s="158"/>
      <c r="E582" s="158"/>
      <c r="F582" s="158"/>
      <c r="G582" s="158"/>
      <c r="H582" s="158"/>
      <c r="I582" s="158"/>
      <c r="J582" s="158"/>
      <c r="K582" s="158"/>
      <c r="L582" s="158"/>
      <c r="M582" s="158"/>
      <c r="N582" s="158"/>
    </row>
    <row r="583" spans="1:14" s="52" customFormat="1" x14ac:dyDescent="0.3">
      <c r="A583" s="158"/>
      <c r="B583" s="158"/>
      <c r="C583" s="158"/>
      <c r="D583" s="158"/>
      <c r="E583" s="158"/>
      <c r="F583" s="158"/>
      <c r="G583" s="158"/>
      <c r="H583" s="158"/>
      <c r="I583" s="158"/>
      <c r="J583" s="158"/>
      <c r="K583" s="158"/>
      <c r="L583" s="158"/>
      <c r="M583" s="158"/>
      <c r="N583" s="158"/>
    </row>
    <row r="584" spans="1:14" s="52" customFormat="1" x14ac:dyDescent="0.3">
      <c r="A584" s="158"/>
      <c r="B584" s="158"/>
      <c r="C584" s="158"/>
      <c r="D584" s="158"/>
      <c r="E584" s="158"/>
      <c r="F584" s="158"/>
      <c r="G584" s="158"/>
      <c r="H584" s="158"/>
      <c r="I584" s="158"/>
      <c r="J584" s="158"/>
      <c r="K584" s="158"/>
      <c r="L584" s="158"/>
      <c r="M584" s="158"/>
      <c r="N584" s="158"/>
    </row>
    <row r="585" spans="1:14" s="52" customFormat="1" x14ac:dyDescent="0.3">
      <c r="A585" s="158"/>
      <c r="B585" s="158"/>
      <c r="C585" s="158"/>
      <c r="D585" s="158"/>
      <c r="E585" s="158"/>
      <c r="F585" s="158"/>
      <c r="G585" s="158"/>
      <c r="H585" s="158"/>
      <c r="I585" s="158"/>
      <c r="J585" s="158"/>
      <c r="K585" s="158"/>
      <c r="L585" s="158"/>
      <c r="M585" s="158"/>
      <c r="N585" s="158"/>
    </row>
    <row r="586" spans="1:14" s="52" customFormat="1" x14ac:dyDescent="0.3">
      <c r="A586" s="158"/>
      <c r="B586" s="158"/>
      <c r="C586" s="158"/>
      <c r="D586" s="158"/>
      <c r="E586" s="158"/>
      <c r="F586" s="158"/>
      <c r="G586" s="158"/>
      <c r="H586" s="158"/>
      <c r="I586" s="158"/>
      <c r="J586" s="158"/>
      <c r="K586" s="158"/>
      <c r="L586" s="158"/>
      <c r="M586" s="158"/>
      <c r="N586" s="158"/>
    </row>
    <row r="587" spans="1:14" s="52" customFormat="1" x14ac:dyDescent="0.3">
      <c r="A587" s="158"/>
      <c r="B587" s="158"/>
      <c r="C587" s="158"/>
      <c r="D587" s="158"/>
      <c r="E587" s="158"/>
      <c r="F587" s="158"/>
      <c r="G587" s="158"/>
      <c r="H587" s="158"/>
      <c r="I587" s="158"/>
      <c r="J587" s="158"/>
      <c r="K587" s="158"/>
      <c r="L587" s="158"/>
      <c r="M587" s="158"/>
      <c r="N587" s="158"/>
    </row>
    <row r="588" spans="1:14" s="52" customFormat="1" x14ac:dyDescent="0.3">
      <c r="A588" s="158"/>
      <c r="B588" s="158"/>
      <c r="C588" s="158"/>
      <c r="D588" s="158"/>
      <c r="E588" s="158"/>
      <c r="F588" s="158"/>
      <c r="G588" s="158"/>
      <c r="H588" s="158"/>
      <c r="I588" s="158"/>
      <c r="J588" s="158"/>
      <c r="K588" s="158"/>
      <c r="L588" s="158"/>
      <c r="M588" s="158"/>
      <c r="N588" s="158"/>
    </row>
    <row r="589" spans="1:14" s="52" customFormat="1" x14ac:dyDescent="0.3">
      <c r="A589" s="158"/>
      <c r="B589" s="158"/>
      <c r="C589" s="158"/>
      <c r="D589" s="158"/>
      <c r="E589" s="158"/>
      <c r="F589" s="158"/>
      <c r="G589" s="158"/>
      <c r="H589" s="158"/>
      <c r="I589" s="158"/>
      <c r="J589" s="158"/>
      <c r="K589" s="158"/>
      <c r="L589" s="158"/>
      <c r="M589" s="158"/>
      <c r="N589" s="158"/>
    </row>
    <row r="590" spans="1:14" s="52" customFormat="1" x14ac:dyDescent="0.3">
      <c r="A590" s="158"/>
      <c r="B590" s="158"/>
      <c r="C590" s="158"/>
      <c r="D590" s="158"/>
      <c r="E590" s="158"/>
      <c r="F590" s="158"/>
      <c r="G590" s="158"/>
      <c r="H590" s="158"/>
      <c r="I590" s="158"/>
      <c r="J590" s="158"/>
      <c r="K590" s="158"/>
      <c r="L590" s="158"/>
      <c r="M590" s="158"/>
      <c r="N590" s="158"/>
    </row>
    <row r="591" spans="1:14" s="52" customFormat="1" x14ac:dyDescent="0.3">
      <c r="A591" s="158"/>
      <c r="B591" s="158"/>
      <c r="C591" s="158"/>
      <c r="D591" s="158"/>
      <c r="E591" s="158"/>
      <c r="F591" s="158"/>
      <c r="G591" s="158"/>
      <c r="H591" s="158"/>
      <c r="I591" s="158"/>
      <c r="J591" s="158"/>
      <c r="K591" s="158"/>
      <c r="L591" s="158"/>
      <c r="M591" s="158"/>
      <c r="N591" s="158"/>
    </row>
    <row r="592" spans="1:14" s="52" customFormat="1" x14ac:dyDescent="0.3">
      <c r="A592" s="158"/>
      <c r="B592" s="158"/>
      <c r="C592" s="158"/>
      <c r="D592" s="158"/>
      <c r="E592" s="158"/>
      <c r="F592" s="158"/>
      <c r="G592" s="158"/>
      <c r="H592" s="158"/>
      <c r="I592" s="158"/>
      <c r="J592" s="158"/>
      <c r="K592" s="158"/>
      <c r="L592" s="158"/>
      <c r="M592" s="158"/>
      <c r="N592" s="158"/>
    </row>
    <row r="593" spans="1:14" s="52" customFormat="1" x14ac:dyDescent="0.3">
      <c r="A593" s="158"/>
      <c r="B593" s="158"/>
      <c r="C593" s="158"/>
      <c r="D593" s="158"/>
      <c r="E593" s="158"/>
      <c r="F593" s="158"/>
      <c r="G593" s="158"/>
      <c r="H593" s="158"/>
      <c r="I593" s="158"/>
      <c r="J593" s="158"/>
      <c r="K593" s="158"/>
      <c r="L593" s="158"/>
      <c r="M593" s="158"/>
      <c r="N593" s="158"/>
    </row>
    <row r="594" spans="1:14" s="52" customFormat="1" x14ac:dyDescent="0.3">
      <c r="A594" s="158"/>
      <c r="B594" s="158"/>
      <c r="C594" s="158"/>
      <c r="D594" s="158"/>
      <c r="E594" s="158"/>
      <c r="F594" s="158"/>
      <c r="G594" s="158"/>
      <c r="H594" s="158"/>
      <c r="I594" s="158"/>
      <c r="J594" s="158"/>
      <c r="K594" s="158"/>
      <c r="L594" s="158"/>
      <c r="M594" s="158"/>
      <c r="N594" s="158"/>
    </row>
    <row r="595" spans="1:14" s="52" customFormat="1" x14ac:dyDescent="0.3">
      <c r="A595" s="158"/>
      <c r="B595" s="158"/>
      <c r="C595" s="158"/>
      <c r="D595" s="158"/>
      <c r="E595" s="158"/>
      <c r="F595" s="158"/>
      <c r="G595" s="158"/>
      <c r="H595" s="158"/>
      <c r="I595" s="158"/>
      <c r="J595" s="158"/>
      <c r="K595" s="158"/>
      <c r="L595" s="158"/>
      <c r="M595" s="158"/>
      <c r="N595" s="158"/>
    </row>
    <row r="596" spans="1:14" s="52" customFormat="1" x14ac:dyDescent="0.3">
      <c r="A596" s="158"/>
      <c r="B596" s="158"/>
      <c r="C596" s="158"/>
      <c r="D596" s="158"/>
      <c r="E596" s="158"/>
      <c r="F596" s="158"/>
      <c r="G596" s="158"/>
      <c r="H596" s="158"/>
      <c r="I596" s="158"/>
      <c r="J596" s="158"/>
      <c r="K596" s="158"/>
      <c r="L596" s="158"/>
      <c r="M596" s="158"/>
      <c r="N596" s="158"/>
    </row>
    <row r="597" spans="1:14" s="52" customFormat="1" x14ac:dyDescent="0.3">
      <c r="A597" s="158"/>
      <c r="B597" s="158"/>
      <c r="C597" s="158"/>
      <c r="D597" s="158"/>
      <c r="E597" s="158"/>
      <c r="F597" s="158"/>
      <c r="G597" s="158"/>
      <c r="H597" s="158"/>
      <c r="I597" s="158"/>
      <c r="J597" s="158"/>
      <c r="K597" s="158"/>
      <c r="L597" s="158"/>
      <c r="M597" s="158"/>
      <c r="N597" s="158"/>
    </row>
    <row r="598" spans="1:14" s="52" customFormat="1" x14ac:dyDescent="0.3">
      <c r="A598" s="158"/>
      <c r="B598" s="158"/>
      <c r="C598" s="158"/>
      <c r="D598" s="158"/>
      <c r="E598" s="158"/>
      <c r="F598" s="158"/>
      <c r="G598" s="158"/>
      <c r="H598" s="158"/>
      <c r="I598" s="158"/>
      <c r="J598" s="158"/>
      <c r="K598" s="158"/>
      <c r="L598" s="158"/>
      <c r="M598" s="158"/>
      <c r="N598" s="158"/>
    </row>
    <row r="599" spans="1:14" s="52" customFormat="1" x14ac:dyDescent="0.3">
      <c r="A599" s="158"/>
      <c r="B599" s="158"/>
      <c r="C599" s="158"/>
      <c r="D599" s="158"/>
      <c r="E599" s="158"/>
      <c r="F599" s="158"/>
      <c r="G599" s="158"/>
      <c r="H599" s="158"/>
      <c r="I599" s="158"/>
      <c r="J599" s="158"/>
      <c r="K599" s="158"/>
      <c r="L599" s="158"/>
      <c r="M599" s="158"/>
      <c r="N599" s="158"/>
    </row>
    <row r="600" spans="1:14" s="52" customFormat="1" x14ac:dyDescent="0.3">
      <c r="A600" s="158"/>
      <c r="B600" s="158"/>
      <c r="C600" s="158"/>
      <c r="D600" s="158"/>
      <c r="E600" s="158"/>
      <c r="F600" s="158"/>
      <c r="G600" s="158"/>
      <c r="H600" s="158"/>
      <c r="I600" s="158"/>
      <c r="J600" s="158"/>
      <c r="K600" s="158"/>
      <c r="L600" s="158"/>
      <c r="M600" s="158"/>
      <c r="N600" s="158"/>
    </row>
    <row r="601" spans="1:14" s="52" customFormat="1" x14ac:dyDescent="0.3">
      <c r="A601" s="158"/>
      <c r="B601" s="158"/>
      <c r="C601" s="158"/>
      <c r="D601" s="158"/>
      <c r="E601" s="158"/>
      <c r="F601" s="158"/>
      <c r="G601" s="158"/>
      <c r="H601" s="158"/>
      <c r="I601" s="158"/>
      <c r="J601" s="158"/>
      <c r="K601" s="158"/>
      <c r="L601" s="158"/>
      <c r="M601" s="158"/>
      <c r="N601" s="158"/>
    </row>
    <row r="602" spans="1:14" s="52" customFormat="1" x14ac:dyDescent="0.3">
      <c r="A602" s="158"/>
      <c r="B602" s="158"/>
      <c r="C602" s="158"/>
      <c r="D602" s="158"/>
      <c r="E602" s="158"/>
      <c r="F602" s="158"/>
      <c r="G602" s="158"/>
      <c r="H602" s="158"/>
      <c r="I602" s="158"/>
      <c r="J602" s="158"/>
      <c r="K602" s="158"/>
      <c r="L602" s="158"/>
      <c r="M602" s="158"/>
      <c r="N602" s="158"/>
    </row>
    <row r="603" spans="1:14" s="52" customFormat="1" x14ac:dyDescent="0.3">
      <c r="A603" s="158"/>
      <c r="B603" s="158"/>
      <c r="C603" s="158"/>
      <c r="D603" s="158"/>
      <c r="E603" s="158"/>
      <c r="F603" s="158"/>
      <c r="G603" s="158"/>
      <c r="H603" s="158"/>
      <c r="I603" s="158"/>
      <c r="J603" s="158"/>
      <c r="K603" s="158"/>
      <c r="L603" s="158"/>
      <c r="M603" s="158"/>
      <c r="N603" s="158"/>
    </row>
    <row r="604" spans="1:14" s="52" customFormat="1" x14ac:dyDescent="0.3">
      <c r="A604" s="158"/>
      <c r="B604" s="158"/>
      <c r="C604" s="158"/>
      <c r="D604" s="158"/>
      <c r="E604" s="158"/>
      <c r="F604" s="158"/>
      <c r="G604" s="158"/>
      <c r="H604" s="158"/>
      <c r="I604" s="158"/>
      <c r="J604" s="158"/>
      <c r="K604" s="158"/>
      <c r="L604" s="158"/>
      <c r="M604" s="158"/>
      <c r="N604" s="158"/>
    </row>
    <row r="605" spans="1:14" s="52" customFormat="1" x14ac:dyDescent="0.3">
      <c r="A605" s="158"/>
      <c r="B605" s="158"/>
      <c r="C605" s="158"/>
      <c r="D605" s="158"/>
      <c r="E605" s="158"/>
      <c r="F605" s="158"/>
      <c r="G605" s="158"/>
      <c r="H605" s="158"/>
      <c r="I605" s="158"/>
      <c r="J605" s="158"/>
      <c r="K605" s="158"/>
      <c r="L605" s="158"/>
      <c r="M605" s="158"/>
      <c r="N605" s="158"/>
    </row>
    <row r="606" spans="1:14" s="52" customFormat="1" x14ac:dyDescent="0.3">
      <c r="A606" s="158"/>
      <c r="B606" s="158"/>
      <c r="C606" s="158"/>
      <c r="D606" s="158"/>
      <c r="E606" s="158"/>
      <c r="F606" s="158"/>
      <c r="G606" s="158"/>
      <c r="H606" s="158"/>
      <c r="I606" s="158"/>
      <c r="J606" s="158"/>
      <c r="K606" s="158"/>
      <c r="L606" s="158"/>
      <c r="M606" s="158"/>
      <c r="N606" s="158"/>
    </row>
    <row r="607" spans="1:14" s="52" customFormat="1" x14ac:dyDescent="0.3">
      <c r="A607" s="158"/>
      <c r="B607" s="158"/>
      <c r="C607" s="158"/>
      <c r="D607" s="158"/>
      <c r="E607" s="158"/>
      <c r="F607" s="158"/>
      <c r="G607" s="158"/>
      <c r="H607" s="158"/>
      <c r="I607" s="158"/>
      <c r="J607" s="158"/>
      <c r="K607" s="158"/>
      <c r="L607" s="158"/>
      <c r="M607" s="158"/>
      <c r="N607" s="158"/>
    </row>
    <row r="608" spans="1:14" s="52" customFormat="1" x14ac:dyDescent="0.3">
      <c r="A608" s="158"/>
      <c r="B608" s="158"/>
      <c r="C608" s="158"/>
      <c r="D608" s="158"/>
      <c r="E608" s="158"/>
      <c r="F608" s="158"/>
      <c r="G608" s="158"/>
      <c r="H608" s="158"/>
      <c r="I608" s="158"/>
      <c r="J608" s="158"/>
      <c r="K608" s="158"/>
      <c r="L608" s="158"/>
      <c r="M608" s="158"/>
      <c r="N608" s="158"/>
    </row>
    <row r="609" spans="1:14" s="52" customFormat="1" x14ac:dyDescent="0.3">
      <c r="A609" s="158"/>
      <c r="B609" s="158"/>
      <c r="C609" s="158"/>
      <c r="D609" s="158"/>
      <c r="E609" s="158"/>
      <c r="F609" s="158"/>
      <c r="G609" s="158"/>
      <c r="H609" s="158"/>
      <c r="I609" s="158"/>
      <c r="J609" s="158"/>
      <c r="K609" s="158"/>
      <c r="L609" s="158"/>
      <c r="M609" s="158"/>
      <c r="N609" s="158"/>
    </row>
    <row r="610" spans="1:14" s="52" customFormat="1" x14ac:dyDescent="0.3">
      <c r="A610" s="158"/>
      <c r="B610" s="158"/>
      <c r="C610" s="158"/>
      <c r="D610" s="158"/>
      <c r="E610" s="158"/>
      <c r="F610" s="158"/>
      <c r="G610" s="158"/>
      <c r="H610" s="158"/>
      <c r="I610" s="158"/>
      <c r="J610" s="158"/>
      <c r="K610" s="158"/>
      <c r="L610" s="158"/>
      <c r="M610" s="158"/>
      <c r="N610" s="158"/>
    </row>
    <row r="611" spans="1:14" s="52" customFormat="1" x14ac:dyDescent="0.3">
      <c r="A611" s="158"/>
      <c r="B611" s="158"/>
      <c r="C611" s="158"/>
      <c r="D611" s="158"/>
      <c r="E611" s="158"/>
      <c r="F611" s="158"/>
      <c r="G611" s="158"/>
      <c r="H611" s="158"/>
      <c r="I611" s="158"/>
      <c r="J611" s="158"/>
      <c r="K611" s="158"/>
      <c r="L611" s="158"/>
      <c r="M611" s="158"/>
      <c r="N611" s="158"/>
    </row>
    <row r="612" spans="1:14" s="52" customFormat="1" x14ac:dyDescent="0.3">
      <c r="A612" s="158"/>
      <c r="B612" s="158"/>
      <c r="C612" s="158"/>
      <c r="D612" s="158"/>
      <c r="E612" s="158"/>
      <c r="F612" s="158"/>
      <c r="G612" s="158"/>
      <c r="H612" s="158"/>
      <c r="I612" s="158"/>
      <c r="J612" s="158"/>
      <c r="K612" s="158"/>
      <c r="L612" s="158"/>
      <c r="M612" s="158"/>
      <c r="N612" s="158"/>
    </row>
    <row r="613" spans="1:14" s="52" customFormat="1" x14ac:dyDescent="0.3">
      <c r="A613" s="158"/>
      <c r="B613" s="158"/>
      <c r="C613" s="158"/>
      <c r="D613" s="158"/>
      <c r="E613" s="158"/>
      <c r="F613" s="158"/>
      <c r="G613" s="158"/>
      <c r="H613" s="158"/>
      <c r="I613" s="158"/>
      <c r="J613" s="158"/>
      <c r="K613" s="158"/>
      <c r="L613" s="158"/>
      <c r="M613" s="158"/>
      <c r="N613" s="158"/>
    </row>
    <row r="614" spans="1:14" s="52" customFormat="1" x14ac:dyDescent="0.3">
      <c r="A614" s="158"/>
      <c r="B614" s="158"/>
      <c r="C614" s="158"/>
      <c r="D614" s="158"/>
      <c r="E614" s="158"/>
      <c r="F614" s="158"/>
      <c r="G614" s="158"/>
      <c r="H614" s="158"/>
      <c r="I614" s="158"/>
      <c r="J614" s="158"/>
      <c r="K614" s="158"/>
      <c r="L614" s="158"/>
      <c r="M614" s="158"/>
      <c r="N614" s="158"/>
    </row>
    <row r="615" spans="1:14" s="52" customFormat="1" x14ac:dyDescent="0.3">
      <c r="A615" s="158"/>
      <c r="B615" s="158"/>
      <c r="C615" s="158"/>
      <c r="D615" s="158"/>
      <c r="E615" s="158"/>
      <c r="F615" s="158"/>
      <c r="G615" s="158"/>
      <c r="H615" s="158"/>
      <c r="I615" s="158"/>
      <c r="J615" s="158"/>
      <c r="K615" s="158"/>
      <c r="L615" s="158"/>
      <c r="M615" s="158"/>
      <c r="N615" s="158"/>
    </row>
    <row r="616" spans="1:14" s="52" customFormat="1" x14ac:dyDescent="0.3">
      <c r="A616" s="158"/>
      <c r="B616" s="158"/>
      <c r="C616" s="158"/>
      <c r="D616" s="158"/>
      <c r="E616" s="158"/>
      <c r="F616" s="158"/>
      <c r="G616" s="158"/>
      <c r="H616" s="158"/>
      <c r="I616" s="158"/>
      <c r="J616" s="158"/>
      <c r="K616" s="158"/>
      <c r="L616" s="158"/>
      <c r="M616" s="158"/>
      <c r="N616" s="158"/>
    </row>
    <row r="617" spans="1:14" s="52" customFormat="1" x14ac:dyDescent="0.3">
      <c r="A617" s="158"/>
      <c r="B617" s="158"/>
      <c r="C617" s="158"/>
      <c r="D617" s="158"/>
      <c r="E617" s="158"/>
      <c r="F617" s="158"/>
      <c r="G617" s="158"/>
      <c r="H617" s="158"/>
      <c r="I617" s="158"/>
      <c r="J617" s="158"/>
      <c r="K617" s="158"/>
      <c r="L617" s="158"/>
      <c r="M617" s="158"/>
      <c r="N617" s="158"/>
    </row>
    <row r="618" spans="1:14" s="52" customFormat="1" x14ac:dyDescent="0.3">
      <c r="A618" s="158"/>
      <c r="B618" s="158"/>
      <c r="C618" s="158"/>
      <c r="D618" s="158"/>
      <c r="E618" s="158"/>
      <c r="F618" s="158"/>
      <c r="G618" s="158"/>
      <c r="H618" s="158"/>
      <c r="I618" s="158"/>
      <c r="J618" s="158"/>
      <c r="K618" s="158"/>
      <c r="L618" s="158"/>
      <c r="M618" s="158"/>
      <c r="N618" s="158"/>
    </row>
    <row r="619" spans="1:14" s="52" customFormat="1" x14ac:dyDescent="0.3">
      <c r="A619" s="158"/>
      <c r="B619" s="158"/>
      <c r="C619" s="158"/>
      <c r="D619" s="158"/>
      <c r="E619" s="158"/>
      <c r="F619" s="158"/>
      <c r="G619" s="158"/>
      <c r="H619" s="158"/>
      <c r="I619" s="158"/>
      <c r="J619" s="158"/>
      <c r="K619" s="158"/>
      <c r="L619" s="158"/>
      <c r="M619" s="158"/>
      <c r="N619" s="158"/>
    </row>
    <row r="620" spans="1:14" s="52" customFormat="1" x14ac:dyDescent="0.3">
      <c r="A620" s="158"/>
      <c r="B620" s="158"/>
      <c r="C620" s="158"/>
      <c r="D620" s="158"/>
      <c r="E620" s="158"/>
      <c r="F620" s="158"/>
      <c r="G620" s="158"/>
      <c r="H620" s="158"/>
      <c r="I620" s="158"/>
      <c r="J620" s="158"/>
      <c r="K620" s="158"/>
      <c r="L620" s="158"/>
      <c r="M620" s="158"/>
      <c r="N620" s="158"/>
    </row>
    <row r="621" spans="1:14" s="52" customFormat="1" x14ac:dyDescent="0.3">
      <c r="A621" s="158"/>
      <c r="B621" s="158"/>
      <c r="C621" s="158"/>
      <c r="D621" s="158"/>
      <c r="E621" s="158"/>
      <c r="F621" s="158"/>
      <c r="G621" s="158"/>
      <c r="H621" s="158"/>
      <c r="I621" s="158"/>
      <c r="J621" s="158"/>
      <c r="K621" s="158"/>
      <c r="L621" s="158"/>
      <c r="M621" s="158"/>
      <c r="N621" s="158"/>
    </row>
    <row r="622" spans="1:14" s="52" customFormat="1" x14ac:dyDescent="0.3">
      <c r="A622" s="158"/>
      <c r="B622" s="158"/>
      <c r="C622" s="158"/>
      <c r="D622" s="158"/>
      <c r="E622" s="158"/>
      <c r="F622" s="158"/>
      <c r="G622" s="158"/>
      <c r="H622" s="158"/>
      <c r="I622" s="158"/>
      <c r="J622" s="158"/>
      <c r="K622" s="158"/>
      <c r="L622" s="158"/>
      <c r="M622" s="158"/>
      <c r="N622" s="158"/>
    </row>
    <row r="623" spans="1:14" s="52" customFormat="1" x14ac:dyDescent="0.3">
      <c r="A623" s="158"/>
      <c r="B623" s="158"/>
      <c r="C623" s="158"/>
      <c r="D623" s="158"/>
      <c r="E623" s="158"/>
      <c r="F623" s="158"/>
      <c r="G623" s="158"/>
      <c r="H623" s="158"/>
      <c r="I623" s="158"/>
      <c r="J623" s="158"/>
      <c r="K623" s="158"/>
      <c r="L623" s="158"/>
      <c r="M623" s="158"/>
      <c r="N623" s="158"/>
    </row>
    <row r="624" spans="1:14" s="52" customFormat="1" x14ac:dyDescent="0.3">
      <c r="A624" s="158"/>
      <c r="B624" s="158"/>
      <c r="C624" s="158"/>
      <c r="D624" s="158"/>
      <c r="E624" s="158"/>
      <c r="F624" s="158"/>
      <c r="G624" s="158"/>
      <c r="H624" s="158"/>
      <c r="I624" s="158"/>
      <c r="J624" s="158"/>
      <c r="K624" s="158"/>
      <c r="L624" s="158"/>
      <c r="M624" s="158"/>
      <c r="N624" s="158"/>
    </row>
    <row r="625" spans="1:14" s="52" customFormat="1" x14ac:dyDescent="0.3">
      <c r="A625" s="158"/>
      <c r="B625" s="158"/>
      <c r="C625" s="158"/>
      <c r="D625" s="158"/>
      <c r="E625" s="158"/>
      <c r="F625" s="158"/>
      <c r="G625" s="158"/>
      <c r="H625" s="158"/>
      <c r="I625" s="158"/>
      <c r="J625" s="158"/>
      <c r="K625" s="158"/>
      <c r="L625" s="158"/>
      <c r="M625" s="158"/>
      <c r="N625" s="158"/>
    </row>
    <row r="626" spans="1:14" s="52" customFormat="1" x14ac:dyDescent="0.3">
      <c r="A626" s="158"/>
      <c r="B626" s="158"/>
      <c r="C626" s="158"/>
      <c r="D626" s="158"/>
      <c r="E626" s="158"/>
      <c r="F626" s="158"/>
      <c r="G626" s="158"/>
      <c r="H626" s="158"/>
      <c r="I626" s="158"/>
      <c r="J626" s="158"/>
      <c r="K626" s="158"/>
      <c r="L626" s="158"/>
      <c r="M626" s="158"/>
      <c r="N626" s="158"/>
    </row>
    <row r="627" spans="1:14" s="52" customFormat="1" x14ac:dyDescent="0.3">
      <c r="A627" s="158"/>
      <c r="B627" s="158"/>
      <c r="C627" s="158"/>
      <c r="D627" s="158"/>
      <c r="E627" s="158"/>
      <c r="F627" s="158"/>
      <c r="G627" s="158"/>
      <c r="H627" s="158"/>
      <c r="I627" s="158"/>
      <c r="J627" s="158"/>
      <c r="K627" s="158"/>
      <c r="L627" s="158"/>
      <c r="M627" s="158"/>
      <c r="N627" s="158"/>
    </row>
    <row r="628" spans="1:14" s="52" customFormat="1" x14ac:dyDescent="0.3">
      <c r="A628" s="158"/>
      <c r="B628" s="158"/>
      <c r="C628" s="158"/>
      <c r="D628" s="158"/>
      <c r="E628" s="158"/>
      <c r="F628" s="158"/>
      <c r="G628" s="158"/>
      <c r="H628" s="158"/>
      <c r="I628" s="158"/>
      <c r="J628" s="158"/>
      <c r="K628" s="158"/>
      <c r="L628" s="158"/>
      <c r="M628" s="158"/>
      <c r="N628" s="158"/>
    </row>
    <row r="629" spans="1:14" s="52" customFormat="1" x14ac:dyDescent="0.3">
      <c r="A629" s="158"/>
      <c r="B629" s="158"/>
      <c r="C629" s="158"/>
      <c r="D629" s="158"/>
      <c r="E629" s="158"/>
      <c r="F629" s="158"/>
      <c r="G629" s="158"/>
      <c r="H629" s="158"/>
      <c r="I629" s="158"/>
      <c r="J629" s="158"/>
      <c r="K629" s="158"/>
      <c r="L629" s="158"/>
      <c r="M629" s="158"/>
      <c r="N629" s="158"/>
    </row>
    <row r="630" spans="1:14" s="52" customFormat="1" x14ac:dyDescent="0.3">
      <c r="A630" s="158"/>
      <c r="B630" s="158"/>
      <c r="C630" s="158"/>
      <c r="D630" s="158"/>
      <c r="E630" s="158"/>
      <c r="F630" s="158"/>
      <c r="G630" s="158"/>
      <c r="H630" s="158"/>
      <c r="I630" s="158"/>
      <c r="J630" s="158"/>
      <c r="K630" s="158"/>
      <c r="L630" s="158"/>
      <c r="M630" s="158"/>
      <c r="N630" s="158"/>
    </row>
    <row r="631" spans="1:14" s="52" customFormat="1" x14ac:dyDescent="0.3">
      <c r="A631" s="158"/>
      <c r="B631" s="158"/>
      <c r="C631" s="158"/>
      <c r="D631" s="158"/>
      <c r="E631" s="158"/>
      <c r="F631" s="158"/>
      <c r="G631" s="158"/>
      <c r="H631" s="158"/>
      <c r="I631" s="158"/>
      <c r="J631" s="158"/>
      <c r="K631" s="158"/>
      <c r="L631" s="158"/>
      <c r="M631" s="158"/>
      <c r="N631" s="158"/>
    </row>
    <row r="632" spans="1:14" s="52" customFormat="1" x14ac:dyDescent="0.3">
      <c r="A632" s="158"/>
      <c r="B632" s="158"/>
      <c r="C632" s="158"/>
      <c r="D632" s="158"/>
      <c r="E632" s="158"/>
      <c r="F632" s="158"/>
      <c r="G632" s="158"/>
      <c r="H632" s="158"/>
      <c r="I632" s="158"/>
      <c r="J632" s="158"/>
      <c r="K632" s="158"/>
      <c r="L632" s="158"/>
      <c r="M632" s="158"/>
      <c r="N632" s="158"/>
    </row>
    <row r="633" spans="1:14" s="52" customFormat="1" x14ac:dyDescent="0.3">
      <c r="A633" s="158"/>
      <c r="B633" s="158"/>
      <c r="C633" s="158"/>
      <c r="D633" s="158"/>
      <c r="E633" s="158"/>
      <c r="F633" s="158"/>
      <c r="G633" s="158"/>
      <c r="H633" s="158"/>
      <c r="I633" s="158"/>
      <c r="J633" s="158"/>
      <c r="K633" s="158"/>
      <c r="L633" s="158"/>
      <c r="M633" s="158"/>
      <c r="N633" s="158"/>
    </row>
    <row r="634" spans="1:14" s="52" customFormat="1" x14ac:dyDescent="0.3">
      <c r="A634" s="158"/>
      <c r="B634" s="158"/>
      <c r="C634" s="158"/>
      <c r="D634" s="158"/>
      <c r="E634" s="158"/>
      <c r="F634" s="158"/>
      <c r="G634" s="158"/>
      <c r="H634" s="158"/>
      <c r="I634" s="158"/>
      <c r="J634" s="158"/>
      <c r="K634" s="158"/>
      <c r="L634" s="158"/>
      <c r="M634" s="158"/>
      <c r="N634" s="158"/>
    </row>
    <row r="635" spans="1:14" s="52" customFormat="1" x14ac:dyDescent="0.3">
      <c r="A635" s="158"/>
      <c r="B635" s="158"/>
      <c r="C635" s="158"/>
      <c r="D635" s="158"/>
      <c r="E635" s="158"/>
      <c r="F635" s="158"/>
      <c r="G635" s="158"/>
      <c r="H635" s="158"/>
      <c r="I635" s="158"/>
      <c r="J635" s="158"/>
      <c r="K635" s="158"/>
      <c r="L635" s="158"/>
      <c r="M635" s="158"/>
      <c r="N635" s="158"/>
    </row>
    <row r="636" spans="1:14" s="52" customFormat="1" x14ac:dyDescent="0.3">
      <c r="A636" s="158"/>
      <c r="B636" s="158"/>
      <c r="C636" s="158"/>
      <c r="D636" s="158"/>
      <c r="E636" s="158"/>
      <c r="F636" s="158"/>
      <c r="G636" s="158"/>
      <c r="H636" s="158"/>
      <c r="I636" s="158"/>
      <c r="J636" s="158"/>
      <c r="K636" s="158"/>
      <c r="L636" s="158"/>
      <c r="M636" s="158"/>
      <c r="N636" s="158"/>
    </row>
    <row r="637" spans="1:14" s="52" customFormat="1" x14ac:dyDescent="0.3">
      <c r="A637" s="158"/>
      <c r="B637" s="158"/>
      <c r="C637" s="158"/>
      <c r="D637" s="158"/>
      <c r="E637" s="158"/>
      <c r="F637" s="158"/>
      <c r="G637" s="158"/>
      <c r="H637" s="158"/>
      <c r="I637" s="158"/>
      <c r="J637" s="158"/>
      <c r="K637" s="158"/>
      <c r="L637" s="158"/>
      <c r="M637" s="158"/>
      <c r="N637" s="158"/>
    </row>
    <row r="638" spans="1:14" s="52" customFormat="1" x14ac:dyDescent="0.3">
      <c r="A638" s="158"/>
      <c r="B638" s="158"/>
      <c r="C638" s="158"/>
      <c r="D638" s="158"/>
      <c r="E638" s="158"/>
      <c r="F638" s="158"/>
      <c r="G638" s="158"/>
      <c r="H638" s="158"/>
      <c r="I638" s="158"/>
      <c r="J638" s="158"/>
      <c r="K638" s="158"/>
      <c r="L638" s="158"/>
      <c r="M638" s="158"/>
      <c r="N638" s="158"/>
    </row>
    <row r="639" spans="1:14" s="52" customFormat="1" x14ac:dyDescent="0.3">
      <c r="A639" s="158"/>
      <c r="B639" s="158"/>
      <c r="C639" s="158"/>
      <c r="D639" s="158"/>
      <c r="E639" s="158"/>
      <c r="F639" s="158"/>
      <c r="G639" s="158"/>
      <c r="H639" s="158"/>
      <c r="I639" s="158"/>
      <c r="J639" s="158"/>
      <c r="K639" s="158"/>
      <c r="L639" s="158"/>
      <c r="M639" s="158"/>
      <c r="N639" s="158"/>
    </row>
    <row r="640" spans="1:14" s="52" customFormat="1" x14ac:dyDescent="0.3">
      <c r="A640" s="158"/>
      <c r="B640" s="158"/>
      <c r="C640" s="158"/>
      <c r="D640" s="158"/>
      <c r="E640" s="158"/>
      <c r="F640" s="158"/>
      <c r="G640" s="158"/>
      <c r="H640" s="158"/>
      <c r="I640" s="158"/>
      <c r="J640" s="158"/>
      <c r="K640" s="158"/>
      <c r="L640" s="158"/>
      <c r="M640" s="158"/>
      <c r="N640" s="158"/>
    </row>
    <row r="641" spans="1:14" s="52" customFormat="1" x14ac:dyDescent="0.3">
      <c r="A641" s="158"/>
      <c r="B641" s="158"/>
      <c r="C641" s="158"/>
      <c r="D641" s="158"/>
      <c r="E641" s="158"/>
      <c r="F641" s="158"/>
      <c r="G641" s="158"/>
      <c r="H641" s="158"/>
      <c r="I641" s="158"/>
      <c r="J641" s="158"/>
      <c r="K641" s="158"/>
      <c r="L641" s="158"/>
      <c r="M641" s="158"/>
      <c r="N641" s="158"/>
    </row>
    <row r="642" spans="1:14" s="52" customFormat="1" x14ac:dyDescent="0.3">
      <c r="A642" s="158"/>
      <c r="B642" s="158"/>
      <c r="C642" s="158"/>
      <c r="D642" s="158"/>
      <c r="E642" s="158"/>
      <c r="F642" s="158"/>
      <c r="G642" s="158"/>
      <c r="H642" s="158"/>
      <c r="I642" s="158"/>
      <c r="J642" s="158"/>
      <c r="K642" s="158"/>
      <c r="L642" s="158"/>
      <c r="M642" s="158"/>
      <c r="N642" s="158"/>
    </row>
    <row r="643" spans="1:14" s="52" customFormat="1" x14ac:dyDescent="0.3">
      <c r="A643" s="158"/>
      <c r="B643" s="158"/>
      <c r="C643" s="158"/>
      <c r="D643" s="158"/>
      <c r="E643" s="158"/>
      <c r="F643" s="158"/>
      <c r="G643" s="158"/>
      <c r="H643" s="158"/>
      <c r="I643" s="158"/>
      <c r="J643" s="158"/>
      <c r="K643" s="158"/>
      <c r="L643" s="158"/>
      <c r="M643" s="158"/>
      <c r="N643" s="158"/>
    </row>
    <row r="644" spans="1:14" s="52" customFormat="1" x14ac:dyDescent="0.3">
      <c r="A644" s="158"/>
      <c r="B644" s="158"/>
      <c r="C644" s="158"/>
      <c r="D644" s="158"/>
      <c r="E644" s="158"/>
      <c r="F644" s="158"/>
      <c r="G644" s="158"/>
      <c r="H644" s="158"/>
      <c r="I644" s="158"/>
      <c r="J644" s="158"/>
      <c r="K644" s="158"/>
      <c r="L644" s="158"/>
      <c r="M644" s="158"/>
      <c r="N644" s="158"/>
    </row>
    <row r="645" spans="1:14" s="52" customFormat="1" x14ac:dyDescent="0.3">
      <c r="A645" s="158"/>
      <c r="B645" s="158"/>
      <c r="C645" s="158"/>
      <c r="D645" s="158"/>
      <c r="E645" s="158"/>
      <c r="F645" s="158"/>
      <c r="G645" s="158"/>
      <c r="H645" s="158"/>
      <c r="I645" s="158"/>
      <c r="J645" s="158"/>
      <c r="K645" s="158"/>
      <c r="L645" s="158"/>
      <c r="M645" s="158"/>
      <c r="N645" s="158"/>
    </row>
    <row r="646" spans="1:14" s="52" customFormat="1" x14ac:dyDescent="0.3">
      <c r="A646" s="158"/>
      <c r="B646" s="158"/>
      <c r="C646" s="158"/>
      <c r="D646" s="158"/>
      <c r="E646" s="158"/>
      <c r="F646" s="158"/>
      <c r="G646" s="158"/>
      <c r="H646" s="158"/>
      <c r="I646" s="158"/>
      <c r="J646" s="158"/>
      <c r="K646" s="158"/>
      <c r="L646" s="158"/>
      <c r="M646" s="158"/>
      <c r="N646" s="158"/>
    </row>
    <row r="647" spans="1:14" s="52" customFormat="1" x14ac:dyDescent="0.3">
      <c r="A647" s="158"/>
      <c r="B647" s="158"/>
      <c r="C647" s="158"/>
      <c r="D647" s="158"/>
      <c r="E647" s="158"/>
      <c r="F647" s="158"/>
      <c r="G647" s="158"/>
      <c r="H647" s="158"/>
      <c r="I647" s="158"/>
      <c r="J647" s="158"/>
      <c r="K647" s="158"/>
      <c r="L647" s="158"/>
      <c r="M647" s="158"/>
      <c r="N647" s="158"/>
    </row>
    <row r="648" spans="1:14" s="52" customFormat="1" x14ac:dyDescent="0.3">
      <c r="A648" s="158"/>
      <c r="B648" s="158"/>
      <c r="C648" s="158"/>
      <c r="D648" s="158"/>
      <c r="E648" s="158"/>
      <c r="F648" s="158"/>
      <c r="G648" s="158"/>
      <c r="H648" s="158"/>
      <c r="I648" s="158"/>
      <c r="J648" s="158"/>
      <c r="K648" s="158"/>
      <c r="L648" s="158"/>
      <c r="M648" s="158"/>
      <c r="N648" s="158"/>
    </row>
    <row r="649" spans="1:14" s="52" customFormat="1" x14ac:dyDescent="0.3">
      <c r="A649" s="158"/>
      <c r="B649" s="158"/>
      <c r="C649" s="158"/>
      <c r="D649" s="158"/>
      <c r="E649" s="158"/>
      <c r="F649" s="158"/>
      <c r="G649" s="158"/>
      <c r="H649" s="158"/>
      <c r="I649" s="158"/>
      <c r="J649" s="158"/>
      <c r="K649" s="158"/>
      <c r="L649" s="158"/>
      <c r="M649" s="158"/>
      <c r="N649" s="158"/>
    </row>
    <row r="650" spans="1:14" s="52" customFormat="1" x14ac:dyDescent="0.3">
      <c r="A650" s="158"/>
      <c r="B650" s="158"/>
      <c r="C650" s="158"/>
      <c r="D650" s="158"/>
      <c r="E650" s="158"/>
      <c r="F650" s="158"/>
      <c r="G650" s="158"/>
      <c r="H650" s="158"/>
      <c r="I650" s="158"/>
      <c r="J650" s="158"/>
      <c r="K650" s="158"/>
      <c r="L650" s="158"/>
      <c r="M650" s="158"/>
      <c r="N650" s="158"/>
    </row>
    <row r="651" spans="1:14" s="52" customFormat="1" x14ac:dyDescent="0.3">
      <c r="A651" s="158"/>
      <c r="B651" s="158"/>
      <c r="C651" s="158"/>
      <c r="D651" s="158"/>
      <c r="E651" s="158"/>
      <c r="F651" s="158"/>
      <c r="G651" s="158"/>
      <c r="H651" s="158"/>
      <c r="I651" s="158"/>
      <c r="J651" s="158"/>
      <c r="K651" s="158"/>
      <c r="L651" s="158"/>
      <c r="M651" s="158"/>
      <c r="N651" s="158"/>
    </row>
    <row r="652" spans="1:14" s="52" customFormat="1" x14ac:dyDescent="0.3">
      <c r="A652" s="158"/>
      <c r="B652" s="158"/>
      <c r="C652" s="158"/>
      <c r="D652" s="158"/>
      <c r="E652" s="158"/>
      <c r="F652" s="158"/>
      <c r="G652" s="158"/>
      <c r="H652" s="158"/>
      <c r="I652" s="158"/>
      <c r="J652" s="158"/>
      <c r="K652" s="158"/>
      <c r="L652" s="158"/>
      <c r="M652" s="158"/>
      <c r="N652" s="158"/>
    </row>
    <row r="653" spans="1:14" s="52" customFormat="1" x14ac:dyDescent="0.3">
      <c r="A653" s="158"/>
      <c r="B653" s="158"/>
      <c r="C653" s="158"/>
      <c r="D653" s="158"/>
      <c r="E653" s="158"/>
      <c r="F653" s="158"/>
      <c r="G653" s="158"/>
      <c r="H653" s="158"/>
      <c r="I653" s="158"/>
      <c r="J653" s="158"/>
      <c r="K653" s="158"/>
      <c r="L653" s="158"/>
      <c r="M653" s="158"/>
      <c r="N653" s="158"/>
    </row>
    <row r="654" spans="1:14" s="52" customFormat="1" x14ac:dyDescent="0.3">
      <c r="A654" s="158"/>
      <c r="B654" s="158"/>
      <c r="C654" s="158"/>
      <c r="D654" s="158"/>
      <c r="E654" s="158"/>
      <c r="F654" s="158"/>
      <c r="G654" s="158"/>
      <c r="H654" s="158"/>
      <c r="I654" s="158"/>
      <c r="J654" s="158"/>
      <c r="K654" s="158"/>
      <c r="L654" s="158"/>
      <c r="M654" s="158"/>
      <c r="N654" s="158"/>
    </row>
    <row r="655" spans="1:14" s="52" customFormat="1" x14ac:dyDescent="0.3">
      <c r="A655" s="158"/>
      <c r="B655" s="158"/>
      <c r="C655" s="158"/>
      <c r="D655" s="158"/>
      <c r="E655" s="158"/>
      <c r="F655" s="158"/>
      <c r="G655" s="158"/>
      <c r="H655" s="158"/>
      <c r="I655" s="158"/>
      <c r="J655" s="158"/>
      <c r="K655" s="158"/>
      <c r="L655" s="158"/>
      <c r="M655" s="158"/>
      <c r="N655" s="158"/>
    </row>
    <row r="656" spans="1:14" s="52" customFormat="1" x14ac:dyDescent="0.3">
      <c r="A656" s="158"/>
      <c r="B656" s="158"/>
      <c r="C656" s="158"/>
      <c r="D656" s="158"/>
      <c r="E656" s="158"/>
      <c r="F656" s="158"/>
      <c r="G656" s="158"/>
      <c r="H656" s="158"/>
      <c r="I656" s="158"/>
      <c r="J656" s="158"/>
      <c r="K656" s="158"/>
      <c r="L656" s="158"/>
      <c r="M656" s="158"/>
      <c r="N656" s="158"/>
    </row>
    <row r="657" spans="1:14" s="52" customFormat="1" x14ac:dyDescent="0.3">
      <c r="A657" s="158"/>
      <c r="B657" s="158"/>
      <c r="C657" s="158"/>
      <c r="D657" s="158"/>
      <c r="E657" s="158"/>
      <c r="F657" s="158"/>
      <c r="G657" s="158"/>
      <c r="H657" s="158"/>
      <c r="I657" s="158"/>
      <c r="J657" s="158"/>
      <c r="K657" s="158"/>
      <c r="L657" s="158"/>
      <c r="M657" s="158"/>
      <c r="N657" s="158"/>
    </row>
    <row r="658" spans="1:14" s="52" customFormat="1" x14ac:dyDescent="0.3">
      <c r="A658" s="158"/>
      <c r="B658" s="158"/>
      <c r="C658" s="158"/>
      <c r="D658" s="158"/>
      <c r="E658" s="158"/>
      <c r="F658" s="158"/>
      <c r="G658" s="158"/>
      <c r="H658" s="158"/>
      <c r="I658" s="158"/>
      <c r="J658" s="158"/>
      <c r="K658" s="158"/>
      <c r="L658" s="158"/>
      <c r="M658" s="158"/>
      <c r="N658" s="158"/>
    </row>
    <row r="659" spans="1:14" s="52" customFormat="1" x14ac:dyDescent="0.3">
      <c r="A659" s="158"/>
      <c r="B659" s="158"/>
      <c r="C659" s="158"/>
      <c r="D659" s="158"/>
      <c r="E659" s="158"/>
      <c r="F659" s="158"/>
      <c r="G659" s="158"/>
      <c r="H659" s="158"/>
      <c r="I659" s="158"/>
      <c r="J659" s="158"/>
      <c r="K659" s="158"/>
      <c r="L659" s="158"/>
      <c r="M659" s="158"/>
      <c r="N659" s="158"/>
    </row>
    <row r="660" spans="1:14" s="52" customFormat="1" x14ac:dyDescent="0.3">
      <c r="A660" s="158"/>
      <c r="B660" s="158"/>
      <c r="C660" s="158"/>
      <c r="D660" s="158"/>
      <c r="E660" s="158"/>
      <c r="F660" s="158"/>
      <c r="G660" s="158"/>
      <c r="H660" s="158"/>
      <c r="I660" s="158"/>
      <c r="J660" s="158"/>
      <c r="K660" s="158"/>
      <c r="L660" s="158"/>
      <c r="M660" s="158"/>
      <c r="N660" s="158"/>
    </row>
    <row r="661" spans="1:14" s="52" customFormat="1" x14ac:dyDescent="0.3">
      <c r="A661" s="158"/>
      <c r="B661" s="158"/>
      <c r="C661" s="158"/>
      <c r="D661" s="158"/>
      <c r="E661" s="158"/>
      <c r="F661" s="158"/>
      <c r="G661" s="158"/>
      <c r="H661" s="158"/>
      <c r="I661" s="158"/>
      <c r="J661" s="158"/>
      <c r="K661" s="158"/>
      <c r="L661" s="158"/>
      <c r="M661" s="158"/>
      <c r="N661" s="158"/>
    </row>
    <row r="662" spans="1:14" s="52" customFormat="1" x14ac:dyDescent="0.3">
      <c r="A662" s="158"/>
      <c r="B662" s="158"/>
      <c r="C662" s="158"/>
      <c r="D662" s="158"/>
      <c r="E662" s="158"/>
      <c r="F662" s="158"/>
      <c r="G662" s="158"/>
      <c r="H662" s="158"/>
      <c r="I662" s="158"/>
      <c r="J662" s="158"/>
      <c r="K662" s="158"/>
      <c r="L662" s="158"/>
      <c r="M662" s="158"/>
      <c r="N662" s="158"/>
    </row>
    <row r="663" spans="1:14" s="52" customFormat="1" x14ac:dyDescent="0.3">
      <c r="A663" s="158"/>
      <c r="B663" s="158"/>
      <c r="C663" s="158"/>
      <c r="D663" s="158"/>
      <c r="E663" s="158"/>
      <c r="F663" s="158"/>
      <c r="G663" s="158"/>
      <c r="H663" s="158"/>
      <c r="I663" s="158"/>
      <c r="J663" s="158"/>
      <c r="K663" s="158"/>
      <c r="L663" s="158"/>
      <c r="M663" s="158"/>
      <c r="N663" s="158"/>
    </row>
    <row r="664" spans="1:14" s="52" customFormat="1" x14ac:dyDescent="0.3">
      <c r="A664" s="158"/>
      <c r="B664" s="158"/>
      <c r="C664" s="158"/>
      <c r="D664" s="158"/>
      <c r="E664" s="158"/>
      <c r="F664" s="158"/>
      <c r="G664" s="158"/>
      <c r="H664" s="158"/>
      <c r="I664" s="158"/>
      <c r="J664" s="158"/>
      <c r="K664" s="158"/>
      <c r="L664" s="158"/>
      <c r="M664" s="158"/>
      <c r="N664" s="158"/>
    </row>
    <row r="665" spans="1:14" s="52" customFormat="1" x14ac:dyDescent="0.3">
      <c r="A665" s="158"/>
      <c r="B665" s="158"/>
      <c r="C665" s="158"/>
      <c r="D665" s="158"/>
      <c r="E665" s="158"/>
      <c r="F665" s="158"/>
      <c r="G665" s="158"/>
      <c r="H665" s="158"/>
      <c r="I665" s="158"/>
      <c r="J665" s="158"/>
      <c r="K665" s="158"/>
      <c r="L665" s="158"/>
      <c r="M665" s="158"/>
      <c r="N665" s="158"/>
    </row>
    <row r="666" spans="1:14" s="52" customFormat="1" x14ac:dyDescent="0.3">
      <c r="A666" s="158"/>
      <c r="B666" s="158"/>
      <c r="C666" s="158"/>
      <c r="D666" s="158"/>
      <c r="E666" s="158"/>
      <c r="F666" s="158"/>
      <c r="G666" s="158"/>
      <c r="H666" s="158"/>
      <c r="I666" s="158"/>
      <c r="J666" s="158"/>
      <c r="K666" s="158"/>
      <c r="L666" s="158"/>
      <c r="M666" s="158"/>
      <c r="N666" s="158"/>
    </row>
    <row r="667" spans="1:14" s="52" customFormat="1" x14ac:dyDescent="0.3">
      <c r="A667" s="158"/>
      <c r="B667" s="158"/>
      <c r="C667" s="158"/>
      <c r="D667" s="158"/>
      <c r="E667" s="158"/>
      <c r="F667" s="158"/>
      <c r="G667" s="158"/>
      <c r="H667" s="158"/>
      <c r="I667" s="158"/>
      <c r="J667" s="158"/>
      <c r="K667" s="158"/>
      <c r="L667" s="158"/>
      <c r="M667" s="158"/>
      <c r="N667" s="158"/>
    </row>
    <row r="668" spans="1:14" s="52" customFormat="1" x14ac:dyDescent="0.3">
      <c r="A668" s="158"/>
      <c r="B668" s="158"/>
      <c r="C668" s="158"/>
      <c r="D668" s="158"/>
      <c r="E668" s="158"/>
      <c r="F668" s="158"/>
      <c r="G668" s="158"/>
      <c r="H668" s="158"/>
      <c r="I668" s="158"/>
      <c r="J668" s="158"/>
      <c r="K668" s="158"/>
      <c r="L668" s="158"/>
      <c r="M668" s="158"/>
      <c r="N668" s="158"/>
    </row>
    <row r="669" spans="1:14" s="52" customFormat="1" x14ac:dyDescent="0.3">
      <c r="A669" s="158"/>
      <c r="B669" s="158"/>
      <c r="C669" s="158"/>
      <c r="D669" s="158"/>
      <c r="E669" s="158"/>
      <c r="F669" s="158"/>
      <c r="G669" s="158"/>
      <c r="H669" s="158"/>
      <c r="I669" s="158"/>
      <c r="J669" s="158"/>
      <c r="K669" s="158"/>
      <c r="L669" s="158"/>
      <c r="M669" s="158"/>
      <c r="N669" s="158"/>
    </row>
    <row r="670" spans="1:14" s="52" customFormat="1" x14ac:dyDescent="0.3">
      <c r="A670" s="158"/>
      <c r="B670" s="158"/>
      <c r="C670" s="158"/>
      <c r="D670" s="158"/>
      <c r="E670" s="158"/>
      <c r="F670" s="158"/>
      <c r="G670" s="158"/>
      <c r="H670" s="158"/>
      <c r="I670" s="158"/>
      <c r="J670" s="158"/>
      <c r="K670" s="158"/>
      <c r="L670" s="158"/>
      <c r="M670" s="158"/>
      <c r="N670" s="158"/>
    </row>
    <row r="671" spans="1:14" s="52" customFormat="1" x14ac:dyDescent="0.3">
      <c r="A671" s="158"/>
      <c r="B671" s="158"/>
      <c r="C671" s="158"/>
      <c r="D671" s="158"/>
      <c r="E671" s="158"/>
      <c r="F671" s="158"/>
      <c r="G671" s="158"/>
      <c r="H671" s="158"/>
      <c r="I671" s="158"/>
      <c r="J671" s="158"/>
      <c r="K671" s="158"/>
      <c r="L671" s="158"/>
      <c r="M671" s="158"/>
      <c r="N671" s="158"/>
    </row>
    <row r="672" spans="1:14" s="52" customFormat="1" x14ac:dyDescent="0.3">
      <c r="A672" s="158"/>
      <c r="B672" s="158"/>
      <c r="C672" s="158"/>
      <c r="D672" s="158"/>
      <c r="E672" s="158"/>
      <c r="F672" s="158"/>
      <c r="G672" s="158"/>
      <c r="H672" s="158"/>
      <c r="I672" s="158"/>
      <c r="J672" s="158"/>
      <c r="K672" s="158"/>
      <c r="L672" s="158"/>
      <c r="M672" s="158"/>
      <c r="N672" s="158"/>
    </row>
    <row r="673" spans="1:14" s="52" customFormat="1" x14ac:dyDescent="0.3">
      <c r="A673" s="158"/>
      <c r="B673" s="158"/>
      <c r="C673" s="158"/>
      <c r="D673" s="158"/>
      <c r="E673" s="158"/>
      <c r="F673" s="158"/>
      <c r="G673" s="158"/>
      <c r="H673" s="158"/>
      <c r="I673" s="158"/>
      <c r="J673" s="158"/>
      <c r="K673" s="158"/>
      <c r="L673" s="158"/>
      <c r="M673" s="158"/>
      <c r="N673" s="158"/>
    </row>
    <row r="674" spans="1:14" s="52" customFormat="1" x14ac:dyDescent="0.3">
      <c r="A674" s="158"/>
      <c r="B674" s="158"/>
      <c r="C674" s="158"/>
      <c r="D674" s="158"/>
      <c r="E674" s="158"/>
      <c r="F674" s="158"/>
      <c r="G674" s="158"/>
      <c r="H674" s="158"/>
      <c r="I674" s="158"/>
      <c r="J674" s="158"/>
      <c r="K674" s="158"/>
      <c r="L674" s="158"/>
      <c r="M674" s="158"/>
      <c r="N674" s="158"/>
    </row>
    <row r="675" spans="1:14" s="52" customFormat="1" x14ac:dyDescent="0.3">
      <c r="A675" s="158"/>
      <c r="B675" s="158"/>
      <c r="C675" s="158"/>
      <c r="D675" s="158"/>
      <c r="E675" s="158"/>
      <c r="F675" s="158"/>
      <c r="G675" s="158"/>
      <c r="H675" s="158"/>
      <c r="I675" s="158"/>
      <c r="J675" s="158"/>
      <c r="K675" s="158"/>
      <c r="L675" s="158"/>
      <c r="M675" s="158"/>
      <c r="N675" s="158"/>
    </row>
    <row r="676" spans="1:14" s="52" customFormat="1" x14ac:dyDescent="0.3">
      <c r="A676" s="158"/>
      <c r="B676" s="158"/>
      <c r="C676" s="158"/>
      <c r="D676" s="158"/>
      <c r="E676" s="158"/>
      <c r="F676" s="158"/>
      <c r="G676" s="158"/>
      <c r="H676" s="158"/>
      <c r="I676" s="158"/>
      <c r="J676" s="158"/>
      <c r="K676" s="158"/>
      <c r="L676" s="158"/>
      <c r="M676" s="158"/>
      <c r="N676" s="158"/>
    </row>
    <row r="677" spans="1:14" s="52" customFormat="1" x14ac:dyDescent="0.3">
      <c r="A677" s="158"/>
      <c r="B677" s="158"/>
      <c r="C677" s="158"/>
      <c r="D677" s="158"/>
      <c r="E677" s="158"/>
      <c r="F677" s="158"/>
      <c r="G677" s="158"/>
      <c r="H677" s="158"/>
      <c r="I677" s="158"/>
      <c r="J677" s="158"/>
      <c r="K677" s="158"/>
      <c r="L677" s="158"/>
      <c r="M677" s="158"/>
      <c r="N677" s="158"/>
    </row>
    <row r="678" spans="1:14" s="52" customFormat="1" x14ac:dyDescent="0.3">
      <c r="A678" s="158"/>
      <c r="B678" s="158"/>
      <c r="C678" s="158"/>
      <c r="D678" s="158"/>
      <c r="E678" s="158"/>
      <c r="F678" s="158"/>
      <c r="G678" s="158"/>
      <c r="H678" s="158"/>
      <c r="I678" s="158"/>
      <c r="J678" s="158"/>
      <c r="K678" s="158"/>
      <c r="L678" s="158"/>
      <c r="M678" s="158"/>
      <c r="N678" s="158"/>
    </row>
    <row r="679" spans="1:14" s="52" customFormat="1" x14ac:dyDescent="0.3">
      <c r="A679" s="158"/>
      <c r="B679" s="158"/>
      <c r="C679" s="158"/>
      <c r="D679" s="158"/>
      <c r="E679" s="158"/>
      <c r="F679" s="158"/>
      <c r="G679" s="158"/>
      <c r="H679" s="158"/>
      <c r="I679" s="158"/>
      <c r="J679" s="158"/>
      <c r="K679" s="158"/>
      <c r="L679" s="158"/>
      <c r="M679" s="158"/>
      <c r="N679" s="158"/>
    </row>
    <row r="680" spans="1:14" s="52" customFormat="1" x14ac:dyDescent="0.3">
      <c r="A680" s="158"/>
      <c r="B680" s="158"/>
      <c r="C680" s="158"/>
      <c r="D680" s="158"/>
      <c r="E680" s="158"/>
      <c r="F680" s="158"/>
      <c r="G680" s="158"/>
      <c r="H680" s="158"/>
      <c r="I680" s="158"/>
      <c r="J680" s="158"/>
      <c r="K680" s="158"/>
      <c r="L680" s="158"/>
      <c r="M680" s="158"/>
      <c r="N680" s="158"/>
    </row>
    <row r="681" spans="1:14" s="52" customFormat="1" x14ac:dyDescent="0.3">
      <c r="A681" s="158"/>
      <c r="B681" s="158"/>
      <c r="C681" s="158"/>
      <c r="D681" s="158"/>
      <c r="E681" s="158"/>
      <c r="F681" s="158"/>
      <c r="G681" s="158"/>
      <c r="H681" s="158"/>
      <c r="I681" s="158"/>
      <c r="J681" s="158"/>
      <c r="K681" s="158"/>
      <c r="L681" s="158"/>
      <c r="M681" s="158"/>
      <c r="N681" s="158"/>
    </row>
    <row r="682" spans="1:14" s="52" customFormat="1" x14ac:dyDescent="0.3">
      <c r="A682" s="158"/>
      <c r="B682" s="158"/>
      <c r="C682" s="158"/>
      <c r="D682" s="158"/>
      <c r="E682" s="158"/>
      <c r="F682" s="158"/>
      <c r="G682" s="158"/>
      <c r="H682" s="158"/>
      <c r="I682" s="158"/>
      <c r="J682" s="158"/>
      <c r="K682" s="158"/>
      <c r="L682" s="158"/>
      <c r="M682" s="158"/>
      <c r="N682" s="158"/>
    </row>
    <row r="683" spans="1:14" s="52" customFormat="1" x14ac:dyDescent="0.3">
      <c r="A683" s="158"/>
      <c r="B683" s="158"/>
      <c r="C683" s="158"/>
      <c r="D683" s="158"/>
      <c r="E683" s="158"/>
      <c r="F683" s="158"/>
      <c r="G683" s="158"/>
      <c r="H683" s="158"/>
      <c r="I683" s="158"/>
      <c r="J683" s="158"/>
      <c r="K683" s="158"/>
      <c r="L683" s="158"/>
      <c r="M683" s="158"/>
      <c r="N683" s="158"/>
    </row>
    <row r="684" spans="1:14" s="52" customFormat="1" x14ac:dyDescent="0.3">
      <c r="A684" s="158"/>
      <c r="B684" s="158"/>
      <c r="C684" s="158"/>
      <c r="D684" s="158"/>
      <c r="E684" s="158"/>
      <c r="F684" s="158"/>
      <c r="G684" s="158"/>
      <c r="H684" s="158"/>
      <c r="I684" s="158"/>
      <c r="J684" s="158"/>
      <c r="K684" s="158"/>
      <c r="L684" s="158"/>
      <c r="M684" s="158"/>
      <c r="N684" s="158"/>
    </row>
    <row r="685" spans="1:14" s="52" customFormat="1" x14ac:dyDescent="0.3">
      <c r="A685" s="158"/>
      <c r="B685" s="158"/>
      <c r="C685" s="158"/>
      <c r="D685" s="158"/>
      <c r="E685" s="158"/>
      <c r="F685" s="158"/>
      <c r="G685" s="158"/>
      <c r="H685" s="158"/>
      <c r="I685" s="158"/>
      <c r="J685" s="158"/>
      <c r="K685" s="158"/>
      <c r="L685" s="158"/>
      <c r="M685" s="158"/>
      <c r="N685" s="158"/>
    </row>
    <row r="686" spans="1:14" s="52" customFormat="1" x14ac:dyDescent="0.3">
      <c r="A686" s="158"/>
      <c r="B686" s="158"/>
      <c r="C686" s="158"/>
      <c r="D686" s="158"/>
      <c r="E686" s="158"/>
      <c r="F686" s="158"/>
      <c r="G686" s="158"/>
      <c r="H686" s="158"/>
      <c r="I686" s="158"/>
      <c r="J686" s="158"/>
      <c r="K686" s="158"/>
      <c r="L686" s="158"/>
      <c r="M686" s="158"/>
      <c r="N686" s="158"/>
    </row>
    <row r="687" spans="1:14" s="52" customFormat="1" x14ac:dyDescent="0.3">
      <c r="A687" s="158"/>
      <c r="B687" s="158"/>
      <c r="C687" s="158"/>
      <c r="D687" s="158"/>
      <c r="E687" s="158"/>
      <c r="F687" s="158"/>
      <c r="G687" s="158"/>
      <c r="H687" s="158"/>
      <c r="I687" s="158"/>
      <c r="J687" s="158"/>
      <c r="K687" s="158"/>
      <c r="L687" s="158"/>
      <c r="M687" s="158"/>
      <c r="N687" s="158"/>
    </row>
    <row r="688" spans="1:14" s="52" customFormat="1" x14ac:dyDescent="0.3">
      <c r="A688" s="158"/>
      <c r="B688" s="158"/>
      <c r="C688" s="158"/>
      <c r="D688" s="158"/>
      <c r="E688" s="158"/>
      <c r="F688" s="158"/>
      <c r="G688" s="158"/>
      <c r="H688" s="158"/>
      <c r="I688" s="158"/>
      <c r="J688" s="158"/>
      <c r="K688" s="158"/>
      <c r="L688" s="158"/>
      <c r="M688" s="158"/>
      <c r="N688" s="158"/>
    </row>
    <row r="689" spans="1:14" s="52" customFormat="1" x14ac:dyDescent="0.3">
      <c r="A689" s="158"/>
      <c r="B689" s="158"/>
      <c r="C689" s="158"/>
      <c r="D689" s="158"/>
      <c r="E689" s="158"/>
      <c r="F689" s="158"/>
      <c r="G689" s="158"/>
      <c r="H689" s="158"/>
      <c r="I689" s="158"/>
      <c r="J689" s="158"/>
      <c r="K689" s="158"/>
      <c r="L689" s="158"/>
      <c r="M689" s="158"/>
      <c r="N689" s="158"/>
    </row>
    <row r="690" spans="1:14" s="52" customFormat="1" x14ac:dyDescent="0.3">
      <c r="A690" s="158"/>
      <c r="B690" s="158"/>
      <c r="C690" s="158"/>
      <c r="D690" s="158"/>
      <c r="E690" s="158"/>
      <c r="F690" s="158"/>
      <c r="G690" s="158"/>
      <c r="H690" s="158"/>
      <c r="I690" s="158"/>
      <c r="J690" s="158"/>
      <c r="K690" s="158"/>
      <c r="L690" s="158"/>
      <c r="M690" s="158"/>
      <c r="N690" s="158"/>
    </row>
    <row r="691" spans="1:14" s="52" customFormat="1" x14ac:dyDescent="0.3">
      <c r="A691" s="158"/>
      <c r="B691" s="158"/>
      <c r="C691" s="158"/>
      <c r="D691" s="158"/>
      <c r="E691" s="158"/>
      <c r="F691" s="158"/>
      <c r="G691" s="158"/>
      <c r="H691" s="158"/>
      <c r="I691" s="158"/>
      <c r="J691" s="158"/>
      <c r="K691" s="158"/>
      <c r="L691" s="158"/>
      <c r="M691" s="158"/>
      <c r="N691" s="158"/>
    </row>
    <row r="692" spans="1:14" s="52" customFormat="1" x14ac:dyDescent="0.3">
      <c r="A692" s="158"/>
      <c r="B692" s="158"/>
      <c r="C692" s="158"/>
      <c r="D692" s="158"/>
      <c r="E692" s="158"/>
      <c r="F692" s="158"/>
      <c r="G692" s="158"/>
      <c r="H692" s="158"/>
      <c r="I692" s="158"/>
      <c r="J692" s="158"/>
      <c r="K692" s="158"/>
      <c r="L692" s="158"/>
      <c r="M692" s="158"/>
      <c r="N692" s="158"/>
    </row>
    <row r="693" spans="1:14" s="52" customFormat="1" x14ac:dyDescent="0.3">
      <c r="A693" s="158"/>
      <c r="B693" s="158"/>
      <c r="C693" s="158"/>
      <c r="D693" s="158"/>
      <c r="E693" s="158"/>
      <c r="F693" s="158"/>
      <c r="G693" s="158"/>
      <c r="H693" s="158"/>
      <c r="I693" s="158"/>
      <c r="J693" s="158"/>
      <c r="K693" s="158"/>
      <c r="L693" s="158"/>
      <c r="M693" s="158"/>
      <c r="N693" s="158"/>
    </row>
    <row r="694" spans="1:14" s="52" customFormat="1" x14ac:dyDescent="0.3">
      <c r="A694" s="158"/>
      <c r="B694" s="158"/>
      <c r="C694" s="158"/>
      <c r="D694" s="158"/>
      <c r="E694" s="158"/>
      <c r="F694" s="158"/>
      <c r="G694" s="158"/>
      <c r="H694" s="158"/>
      <c r="I694" s="158"/>
      <c r="J694" s="158"/>
      <c r="K694" s="158"/>
      <c r="L694" s="158"/>
      <c r="M694" s="158"/>
      <c r="N694" s="158"/>
    </row>
    <row r="695" spans="1:14" s="52" customFormat="1" x14ac:dyDescent="0.3">
      <c r="A695" s="158"/>
      <c r="B695" s="158"/>
      <c r="C695" s="158"/>
      <c r="D695" s="158"/>
      <c r="E695" s="158"/>
      <c r="F695" s="158"/>
      <c r="G695" s="158"/>
      <c r="H695" s="158"/>
      <c r="I695" s="158"/>
      <c r="J695" s="158"/>
      <c r="K695" s="158"/>
      <c r="L695" s="158"/>
      <c r="M695" s="158"/>
      <c r="N695" s="158"/>
    </row>
    <row r="696" spans="1:14" s="52" customFormat="1" x14ac:dyDescent="0.3">
      <c r="A696" s="158"/>
      <c r="B696" s="158"/>
      <c r="C696" s="158"/>
      <c r="D696" s="158"/>
      <c r="E696" s="158"/>
      <c r="F696" s="158"/>
      <c r="G696" s="158"/>
      <c r="H696" s="158"/>
      <c r="I696" s="158"/>
      <c r="J696" s="158"/>
      <c r="K696" s="158"/>
      <c r="L696" s="158"/>
      <c r="M696" s="158"/>
      <c r="N696" s="158"/>
    </row>
    <row r="697" spans="1:14" s="52" customFormat="1" x14ac:dyDescent="0.3">
      <c r="A697" s="158"/>
      <c r="B697" s="158"/>
      <c r="C697" s="158"/>
      <c r="D697" s="158"/>
      <c r="E697" s="158"/>
      <c r="F697" s="158"/>
      <c r="G697" s="158"/>
      <c r="H697" s="158"/>
      <c r="I697" s="158"/>
      <c r="J697" s="158"/>
      <c r="K697" s="158"/>
      <c r="L697" s="158"/>
      <c r="M697" s="158"/>
      <c r="N697" s="158"/>
    </row>
    <row r="698" spans="1:14" s="52" customFormat="1" x14ac:dyDescent="0.3">
      <c r="A698" s="158"/>
      <c r="B698" s="158"/>
      <c r="C698" s="158"/>
      <c r="D698" s="158"/>
      <c r="E698" s="158"/>
      <c r="F698" s="158"/>
      <c r="G698" s="158"/>
      <c r="H698" s="158"/>
      <c r="I698" s="158"/>
      <c r="J698" s="158"/>
      <c r="K698" s="158"/>
      <c r="L698" s="158"/>
      <c r="M698" s="158"/>
      <c r="N698" s="158"/>
    </row>
    <row r="699" spans="1:14" s="52" customFormat="1" x14ac:dyDescent="0.3">
      <c r="A699" s="158"/>
      <c r="B699" s="158"/>
      <c r="C699" s="158"/>
      <c r="D699" s="158"/>
      <c r="E699" s="158"/>
      <c r="F699" s="158"/>
      <c r="G699" s="158"/>
      <c r="H699" s="158"/>
      <c r="I699" s="158"/>
      <c r="J699" s="158"/>
      <c r="K699" s="158"/>
      <c r="L699" s="158"/>
      <c r="M699" s="158"/>
      <c r="N699" s="158"/>
    </row>
    <row r="700" spans="1:14" s="52" customFormat="1" x14ac:dyDescent="0.3">
      <c r="A700" s="158"/>
      <c r="B700" s="158"/>
      <c r="C700" s="158"/>
      <c r="D700" s="158"/>
      <c r="E700" s="158"/>
      <c r="F700" s="158"/>
      <c r="G700" s="158"/>
      <c r="H700" s="158"/>
      <c r="I700" s="158"/>
      <c r="J700" s="158"/>
      <c r="K700" s="158"/>
      <c r="L700" s="158"/>
      <c r="M700" s="158"/>
      <c r="N700" s="158"/>
    </row>
    <row r="701" spans="1:14" s="52" customFormat="1" x14ac:dyDescent="0.3">
      <c r="A701" s="158"/>
      <c r="B701" s="158"/>
      <c r="C701" s="158"/>
      <c r="D701" s="158"/>
      <c r="E701" s="158"/>
      <c r="F701" s="158"/>
      <c r="G701" s="158"/>
      <c r="H701" s="158"/>
      <c r="I701" s="158"/>
      <c r="J701" s="158"/>
      <c r="K701" s="158"/>
      <c r="L701" s="158"/>
      <c r="M701" s="158"/>
      <c r="N701" s="158"/>
    </row>
    <row r="702" spans="1:14" s="52" customFormat="1" x14ac:dyDescent="0.3">
      <c r="A702" s="158"/>
      <c r="B702" s="158"/>
      <c r="C702" s="158"/>
      <c r="D702" s="158"/>
      <c r="E702" s="158"/>
      <c r="F702" s="158"/>
      <c r="G702" s="158"/>
      <c r="H702" s="158"/>
      <c r="I702" s="158"/>
      <c r="J702" s="158"/>
      <c r="K702" s="158"/>
      <c r="L702" s="158"/>
      <c r="M702" s="158"/>
      <c r="N702" s="158"/>
    </row>
    <row r="703" spans="1:14" s="52" customFormat="1" x14ac:dyDescent="0.3">
      <c r="A703" s="158"/>
      <c r="B703" s="158"/>
      <c r="C703" s="158"/>
      <c r="D703" s="158"/>
      <c r="E703" s="158"/>
      <c r="F703" s="158"/>
      <c r="G703" s="158"/>
      <c r="H703" s="158"/>
      <c r="I703" s="158"/>
      <c r="J703" s="158"/>
      <c r="K703" s="158"/>
      <c r="L703" s="158"/>
      <c r="M703" s="158"/>
      <c r="N703" s="158"/>
    </row>
    <row r="704" spans="1:14" s="52" customFormat="1" x14ac:dyDescent="0.3">
      <c r="A704" s="158"/>
      <c r="B704" s="158"/>
      <c r="C704" s="158"/>
      <c r="D704" s="158"/>
      <c r="E704" s="158"/>
      <c r="F704" s="158"/>
      <c r="G704" s="158"/>
      <c r="H704" s="158"/>
      <c r="I704" s="158"/>
      <c r="J704" s="158"/>
      <c r="K704" s="158"/>
      <c r="L704" s="158"/>
      <c r="M704" s="158"/>
      <c r="N704" s="158"/>
    </row>
    <row r="705" spans="1:14" s="52" customFormat="1" x14ac:dyDescent="0.3">
      <c r="A705" s="158"/>
      <c r="B705" s="158"/>
      <c r="C705" s="158"/>
      <c r="D705" s="158"/>
      <c r="E705" s="158"/>
      <c r="F705" s="158"/>
      <c r="G705" s="158"/>
      <c r="H705" s="158"/>
      <c r="I705" s="158"/>
      <c r="J705" s="158"/>
      <c r="K705" s="158"/>
      <c r="L705" s="158"/>
      <c r="M705" s="158"/>
      <c r="N705" s="158"/>
    </row>
    <row r="706" spans="1:14" s="52" customFormat="1" x14ac:dyDescent="0.3">
      <c r="A706" s="158"/>
      <c r="B706" s="158"/>
      <c r="C706" s="158"/>
      <c r="D706" s="158"/>
      <c r="E706" s="158"/>
      <c r="F706" s="158"/>
      <c r="G706" s="158"/>
      <c r="H706" s="158"/>
      <c r="I706" s="158"/>
      <c r="J706" s="158"/>
      <c r="K706" s="158"/>
      <c r="L706" s="158"/>
      <c r="M706" s="158"/>
      <c r="N706" s="158"/>
    </row>
    <row r="707" spans="1:14" s="52" customFormat="1" x14ac:dyDescent="0.3">
      <c r="A707" s="158"/>
      <c r="B707" s="158"/>
      <c r="C707" s="158"/>
      <c r="D707" s="158"/>
      <c r="E707" s="158"/>
      <c r="F707" s="158"/>
      <c r="G707" s="158"/>
      <c r="H707" s="158"/>
      <c r="I707" s="158"/>
      <c r="J707" s="158"/>
      <c r="K707" s="158"/>
      <c r="L707" s="158"/>
      <c r="M707" s="158"/>
      <c r="N707" s="158"/>
    </row>
    <row r="708" spans="1:14" s="52" customFormat="1" x14ac:dyDescent="0.3">
      <c r="A708" s="158"/>
      <c r="B708" s="158"/>
      <c r="C708" s="158"/>
      <c r="D708" s="158"/>
      <c r="E708" s="158"/>
      <c r="F708" s="158"/>
      <c r="G708" s="158"/>
      <c r="H708" s="158"/>
      <c r="I708" s="158"/>
      <c r="J708" s="158"/>
      <c r="K708" s="158"/>
      <c r="L708" s="158"/>
      <c r="M708" s="158"/>
      <c r="N708" s="158"/>
    </row>
    <row r="709" spans="1:14" s="52" customFormat="1" x14ac:dyDescent="0.3">
      <c r="A709" s="158"/>
      <c r="B709" s="158"/>
      <c r="C709" s="158"/>
      <c r="D709" s="158"/>
      <c r="E709" s="158"/>
      <c r="F709" s="158"/>
      <c r="G709" s="158"/>
      <c r="H709" s="158"/>
      <c r="I709" s="158"/>
      <c r="J709" s="158"/>
      <c r="K709" s="158"/>
      <c r="L709" s="158"/>
      <c r="M709" s="158"/>
      <c r="N709" s="158"/>
    </row>
    <row r="710" spans="1:14" s="52" customFormat="1" x14ac:dyDescent="0.3">
      <c r="A710" s="158"/>
      <c r="B710" s="158"/>
      <c r="C710" s="158"/>
      <c r="D710" s="158"/>
      <c r="E710" s="158"/>
      <c r="F710" s="158"/>
      <c r="G710" s="158"/>
      <c r="H710" s="158"/>
      <c r="I710" s="158"/>
      <c r="J710" s="158"/>
      <c r="K710" s="158"/>
      <c r="L710" s="158"/>
      <c r="M710" s="158"/>
      <c r="N710" s="158"/>
    </row>
    <row r="711" spans="1:14" s="52" customFormat="1" x14ac:dyDescent="0.3">
      <c r="A711" s="158"/>
      <c r="B711" s="158"/>
      <c r="C711" s="158"/>
      <c r="D711" s="158"/>
      <c r="E711" s="158"/>
      <c r="F711" s="158"/>
      <c r="G711" s="158"/>
      <c r="H711" s="158"/>
      <c r="I711" s="158"/>
      <c r="J711" s="158"/>
      <c r="K711" s="158"/>
      <c r="L711" s="158"/>
      <c r="M711" s="158"/>
      <c r="N711" s="158"/>
    </row>
    <row r="712" spans="1:14" s="52" customFormat="1" x14ac:dyDescent="0.3">
      <c r="A712" s="158"/>
      <c r="B712" s="158"/>
      <c r="C712" s="158"/>
      <c r="D712" s="158"/>
      <c r="E712" s="158"/>
      <c r="F712" s="158"/>
      <c r="G712" s="158"/>
      <c r="H712" s="158"/>
      <c r="I712" s="158"/>
      <c r="J712" s="158"/>
      <c r="K712" s="158"/>
      <c r="L712" s="158"/>
      <c r="M712" s="158"/>
      <c r="N712" s="158"/>
    </row>
    <row r="713" spans="1:14" s="52" customFormat="1" x14ac:dyDescent="0.3">
      <c r="A713" s="158"/>
      <c r="B713" s="158"/>
      <c r="C713" s="158"/>
      <c r="D713" s="158"/>
      <c r="E713" s="158"/>
      <c r="F713" s="158"/>
      <c r="G713" s="158"/>
      <c r="H713" s="158"/>
      <c r="I713" s="158"/>
      <c r="J713" s="158"/>
      <c r="K713" s="158"/>
      <c r="L713" s="158"/>
      <c r="M713" s="158"/>
      <c r="N713" s="158"/>
    </row>
    <row r="714" spans="1:14" s="52" customFormat="1" x14ac:dyDescent="0.3">
      <c r="A714" s="158"/>
      <c r="B714" s="158"/>
      <c r="C714" s="158"/>
      <c r="D714" s="158"/>
      <c r="E714" s="158"/>
      <c r="F714" s="158"/>
      <c r="G714" s="158"/>
      <c r="H714" s="158"/>
      <c r="I714" s="158"/>
      <c r="J714" s="158"/>
      <c r="K714" s="158"/>
      <c r="L714" s="158"/>
      <c r="M714" s="158"/>
      <c r="N714" s="158"/>
    </row>
    <row r="715" spans="1:14" s="52" customFormat="1" x14ac:dyDescent="0.3">
      <c r="A715" s="158"/>
      <c r="B715" s="158"/>
      <c r="C715" s="158"/>
      <c r="D715" s="158"/>
      <c r="E715" s="158"/>
      <c r="F715" s="158"/>
      <c r="G715" s="158"/>
      <c r="H715" s="158"/>
      <c r="I715" s="158"/>
      <c r="J715" s="158"/>
      <c r="K715" s="158"/>
      <c r="L715" s="158"/>
      <c r="M715" s="158"/>
      <c r="N715" s="158"/>
    </row>
    <row r="716" spans="1:14" s="52" customFormat="1" x14ac:dyDescent="0.3">
      <c r="A716" s="158"/>
      <c r="B716" s="158"/>
      <c r="C716" s="158"/>
      <c r="D716" s="158"/>
      <c r="E716" s="158"/>
      <c r="F716" s="158"/>
      <c r="G716" s="158"/>
      <c r="H716" s="158"/>
      <c r="I716" s="158"/>
      <c r="J716" s="158"/>
      <c r="K716" s="158"/>
      <c r="L716" s="158"/>
      <c r="M716" s="158"/>
      <c r="N716" s="158"/>
    </row>
    <row r="717" spans="1:14" s="52" customFormat="1" x14ac:dyDescent="0.3">
      <c r="A717" s="158"/>
      <c r="B717" s="158"/>
      <c r="C717" s="158"/>
      <c r="D717" s="158"/>
      <c r="E717" s="158"/>
      <c r="F717" s="158"/>
      <c r="G717" s="158"/>
      <c r="H717" s="158"/>
      <c r="I717" s="158"/>
      <c r="J717" s="158"/>
      <c r="K717" s="158"/>
      <c r="L717" s="158"/>
      <c r="M717" s="158"/>
      <c r="N717" s="158"/>
    </row>
    <row r="718" spans="1:14" s="52" customFormat="1" x14ac:dyDescent="0.3">
      <c r="A718" s="158"/>
      <c r="B718" s="158"/>
      <c r="C718" s="158"/>
      <c r="D718" s="158"/>
      <c r="E718" s="158"/>
      <c r="F718" s="158"/>
      <c r="G718" s="158"/>
      <c r="H718" s="158"/>
      <c r="I718" s="158"/>
      <c r="J718" s="158"/>
      <c r="K718" s="158"/>
      <c r="L718" s="158"/>
      <c r="M718" s="158"/>
      <c r="N718" s="158"/>
    </row>
    <row r="719" spans="1:14" s="52" customFormat="1" x14ac:dyDescent="0.3">
      <c r="A719" s="158"/>
      <c r="B719" s="158"/>
      <c r="C719" s="158"/>
      <c r="D719" s="158"/>
      <c r="E719" s="158"/>
      <c r="F719" s="158"/>
      <c r="G719" s="158"/>
      <c r="H719" s="158"/>
      <c r="I719" s="158"/>
      <c r="J719" s="158"/>
      <c r="K719" s="158"/>
      <c r="L719" s="158"/>
      <c r="M719" s="158"/>
      <c r="N719" s="158"/>
    </row>
    <row r="720" spans="1:14" s="52" customFormat="1" x14ac:dyDescent="0.3">
      <c r="A720" s="158"/>
      <c r="B720" s="158"/>
      <c r="C720" s="158"/>
      <c r="D720" s="158"/>
      <c r="E720" s="158"/>
      <c r="F720" s="158"/>
      <c r="G720" s="158"/>
      <c r="H720" s="158"/>
      <c r="I720" s="158"/>
      <c r="J720" s="158"/>
      <c r="K720" s="158"/>
      <c r="L720" s="158"/>
      <c r="M720" s="158"/>
      <c r="N720" s="158"/>
    </row>
    <row r="721" spans="1:14" s="52" customFormat="1" x14ac:dyDescent="0.3">
      <c r="A721" s="158"/>
      <c r="B721" s="158"/>
      <c r="C721" s="158"/>
      <c r="D721" s="158"/>
      <c r="E721" s="158"/>
      <c r="F721" s="158"/>
      <c r="G721" s="158"/>
      <c r="H721" s="158"/>
      <c r="I721" s="158"/>
      <c r="J721" s="158"/>
      <c r="K721" s="158"/>
      <c r="L721" s="158"/>
      <c r="M721" s="158"/>
      <c r="N721" s="158"/>
    </row>
    <row r="722" spans="1:14" s="52" customFormat="1" x14ac:dyDescent="0.3">
      <c r="A722" s="158"/>
      <c r="B722" s="158"/>
      <c r="C722" s="158"/>
      <c r="D722" s="158"/>
      <c r="E722" s="158"/>
      <c r="F722" s="158"/>
      <c r="G722" s="158"/>
      <c r="H722" s="158"/>
      <c r="I722" s="158"/>
      <c r="J722" s="158"/>
      <c r="K722" s="158"/>
      <c r="L722" s="158"/>
      <c r="M722" s="158"/>
      <c r="N722" s="158"/>
    </row>
    <row r="723" spans="1:14" s="52" customFormat="1" x14ac:dyDescent="0.3">
      <c r="A723" s="158"/>
      <c r="B723" s="158"/>
      <c r="C723" s="158"/>
      <c r="D723" s="158"/>
      <c r="E723" s="158"/>
      <c r="F723" s="158"/>
      <c r="G723" s="158"/>
      <c r="H723" s="158"/>
      <c r="I723" s="158"/>
      <c r="J723" s="158"/>
      <c r="K723" s="158"/>
      <c r="L723" s="158"/>
      <c r="M723" s="158"/>
      <c r="N723" s="158"/>
    </row>
    <row r="724" spans="1:14" s="52" customFormat="1" x14ac:dyDescent="0.3">
      <c r="A724" s="158"/>
      <c r="B724" s="158"/>
      <c r="C724" s="158"/>
      <c r="D724" s="158"/>
      <c r="E724" s="158"/>
      <c r="F724" s="158"/>
      <c r="G724" s="158"/>
      <c r="H724" s="158"/>
      <c r="I724" s="158"/>
      <c r="J724" s="158"/>
      <c r="K724" s="158"/>
      <c r="L724" s="158"/>
      <c r="M724" s="158"/>
      <c r="N724" s="158"/>
    </row>
    <row r="725" spans="1:14" s="52" customFormat="1" x14ac:dyDescent="0.3">
      <c r="A725" s="158"/>
      <c r="B725" s="158"/>
      <c r="C725" s="158"/>
      <c r="D725" s="158"/>
      <c r="E725" s="158"/>
      <c r="F725" s="158"/>
      <c r="G725" s="158"/>
      <c r="H725" s="158"/>
      <c r="I725" s="158"/>
      <c r="J725" s="158"/>
      <c r="K725" s="158"/>
      <c r="L725" s="158"/>
      <c r="M725" s="158"/>
      <c r="N725" s="158"/>
    </row>
    <row r="726" spans="1:14" s="52" customFormat="1" x14ac:dyDescent="0.3">
      <c r="A726" s="158"/>
      <c r="B726" s="158"/>
      <c r="C726" s="158"/>
      <c r="D726" s="158"/>
      <c r="E726" s="158"/>
      <c r="F726" s="158"/>
      <c r="G726" s="158"/>
      <c r="H726" s="158"/>
      <c r="I726" s="158"/>
      <c r="J726" s="158"/>
      <c r="K726" s="158"/>
      <c r="L726" s="158"/>
      <c r="M726" s="158"/>
      <c r="N726" s="158"/>
    </row>
    <row r="727" spans="1:14" s="52" customFormat="1" x14ac:dyDescent="0.3">
      <c r="A727" s="158"/>
      <c r="B727" s="158"/>
      <c r="C727" s="158"/>
      <c r="D727" s="158"/>
      <c r="E727" s="158"/>
      <c r="F727" s="158"/>
      <c r="G727" s="158"/>
      <c r="H727" s="158"/>
      <c r="I727" s="158"/>
      <c r="J727" s="158"/>
      <c r="K727" s="158"/>
      <c r="L727" s="158"/>
      <c r="M727" s="158"/>
      <c r="N727" s="158"/>
    </row>
    <row r="728" spans="1:14" s="52" customFormat="1" x14ac:dyDescent="0.3">
      <c r="A728" s="158"/>
      <c r="B728" s="158"/>
      <c r="C728" s="158"/>
      <c r="D728" s="158"/>
      <c r="E728" s="158"/>
      <c r="F728" s="158"/>
      <c r="G728" s="158"/>
      <c r="H728" s="158"/>
      <c r="I728" s="158"/>
      <c r="J728" s="158"/>
      <c r="K728" s="158"/>
      <c r="L728" s="158"/>
      <c r="M728" s="158"/>
      <c r="N728" s="158"/>
    </row>
    <row r="729" spans="1:14" s="52" customFormat="1" x14ac:dyDescent="0.3">
      <c r="A729" s="158"/>
      <c r="B729" s="158"/>
      <c r="C729" s="158"/>
      <c r="D729" s="158"/>
      <c r="E729" s="158"/>
      <c r="F729" s="158"/>
      <c r="G729" s="158"/>
      <c r="H729" s="158"/>
      <c r="I729" s="158"/>
      <c r="J729" s="158"/>
      <c r="K729" s="158"/>
      <c r="L729" s="158"/>
      <c r="M729" s="158"/>
      <c r="N729" s="158"/>
    </row>
    <row r="730" spans="1:14" s="52" customFormat="1" x14ac:dyDescent="0.3">
      <c r="A730" s="158"/>
      <c r="B730" s="158"/>
      <c r="C730" s="158"/>
      <c r="D730" s="158"/>
      <c r="E730" s="158"/>
      <c r="F730" s="158"/>
      <c r="G730" s="158"/>
      <c r="H730" s="158"/>
      <c r="I730" s="158"/>
      <c r="J730" s="158"/>
      <c r="K730" s="158"/>
      <c r="L730" s="158"/>
      <c r="M730" s="158"/>
      <c r="N730" s="158"/>
    </row>
    <row r="731" spans="1:14" s="52" customFormat="1" x14ac:dyDescent="0.3">
      <c r="A731" s="158"/>
      <c r="B731" s="158"/>
      <c r="C731" s="158"/>
      <c r="D731" s="158"/>
      <c r="E731" s="158"/>
      <c r="F731" s="158"/>
      <c r="G731" s="158"/>
      <c r="H731" s="158"/>
      <c r="I731" s="158"/>
      <c r="J731" s="158"/>
      <c r="K731" s="158"/>
      <c r="L731" s="158"/>
      <c r="M731" s="158"/>
      <c r="N731" s="158"/>
    </row>
    <row r="732" spans="1:14" s="52" customFormat="1" x14ac:dyDescent="0.3">
      <c r="A732" s="158"/>
      <c r="B732" s="158"/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</row>
    <row r="733" spans="1:14" s="52" customFormat="1" x14ac:dyDescent="0.3">
      <c r="A733" s="158"/>
      <c r="B733" s="158"/>
      <c r="C733" s="158"/>
      <c r="D733" s="158"/>
      <c r="E733" s="158"/>
      <c r="F733" s="158"/>
      <c r="G733" s="158"/>
      <c r="H733" s="158"/>
      <c r="I733" s="158"/>
      <c r="J733" s="158"/>
      <c r="K733" s="158"/>
      <c r="L733" s="158"/>
      <c r="M733" s="158"/>
      <c r="N733" s="158"/>
    </row>
    <row r="734" spans="1:14" s="52" customFormat="1" x14ac:dyDescent="0.3">
      <c r="A734" s="158"/>
      <c r="B734" s="158"/>
      <c r="C734" s="158"/>
      <c r="D734" s="158"/>
      <c r="E734" s="158"/>
      <c r="F734" s="158"/>
      <c r="G734" s="158"/>
      <c r="H734" s="158"/>
      <c r="I734" s="158"/>
      <c r="J734" s="158"/>
      <c r="K734" s="158"/>
      <c r="L734" s="158"/>
      <c r="M734" s="158"/>
      <c r="N734" s="158"/>
    </row>
    <row r="735" spans="1:14" s="52" customFormat="1" x14ac:dyDescent="0.3">
      <c r="A735" s="158"/>
      <c r="B735" s="158"/>
      <c r="C735" s="158"/>
      <c r="D735" s="158"/>
      <c r="E735" s="158"/>
      <c r="F735" s="158"/>
      <c r="G735" s="158"/>
      <c r="H735" s="158"/>
      <c r="I735" s="158"/>
      <c r="J735" s="158"/>
      <c r="K735" s="158"/>
      <c r="L735" s="158"/>
      <c r="M735" s="158"/>
      <c r="N735" s="158"/>
    </row>
    <row r="736" spans="1:14" s="52" customFormat="1" x14ac:dyDescent="0.3">
      <c r="A736" s="158"/>
      <c r="B736" s="158"/>
      <c r="C736" s="158"/>
      <c r="D736" s="158"/>
      <c r="E736" s="158"/>
      <c r="F736" s="158"/>
      <c r="G736" s="158"/>
      <c r="H736" s="158"/>
      <c r="I736" s="158"/>
      <c r="J736" s="158"/>
      <c r="K736" s="158"/>
      <c r="L736" s="158"/>
      <c r="M736" s="158"/>
      <c r="N736" s="158"/>
    </row>
    <row r="737" spans="1:14" s="52" customFormat="1" x14ac:dyDescent="0.3">
      <c r="A737" s="158"/>
      <c r="B737" s="158"/>
      <c r="C737" s="158"/>
      <c r="D737" s="158"/>
      <c r="E737" s="158"/>
      <c r="F737" s="158"/>
      <c r="G737" s="158"/>
      <c r="H737" s="158"/>
      <c r="I737" s="158"/>
      <c r="J737" s="158"/>
      <c r="K737" s="158"/>
      <c r="L737" s="158"/>
      <c r="M737" s="158"/>
      <c r="N737" s="158"/>
    </row>
    <row r="738" spans="1:14" s="52" customFormat="1" x14ac:dyDescent="0.3">
      <c r="A738" s="158"/>
      <c r="B738" s="158"/>
      <c r="C738" s="158"/>
      <c r="D738" s="158"/>
      <c r="E738" s="158"/>
      <c r="F738" s="158"/>
      <c r="G738" s="158"/>
      <c r="H738" s="158"/>
      <c r="I738" s="158"/>
      <c r="J738" s="158"/>
      <c r="K738" s="158"/>
      <c r="L738" s="158"/>
      <c r="M738" s="158"/>
      <c r="N738" s="158"/>
    </row>
    <row r="739" spans="1:14" s="52" customFormat="1" x14ac:dyDescent="0.3">
      <c r="A739" s="158"/>
      <c r="B739" s="158"/>
      <c r="C739" s="158"/>
      <c r="D739" s="158"/>
      <c r="E739" s="158"/>
      <c r="F739" s="158"/>
      <c r="G739" s="158"/>
      <c r="H739" s="158"/>
      <c r="I739" s="158"/>
      <c r="J739" s="158"/>
      <c r="K739" s="158"/>
      <c r="L739" s="158"/>
      <c r="M739" s="158"/>
      <c r="N739" s="158"/>
    </row>
    <row r="740" spans="1:14" s="52" customFormat="1" x14ac:dyDescent="0.3">
      <c r="A740" s="158"/>
      <c r="B740" s="158"/>
      <c r="C740" s="158"/>
      <c r="D740" s="158"/>
      <c r="E740" s="158"/>
      <c r="F740" s="158"/>
      <c r="G740" s="158"/>
      <c r="H740" s="158"/>
      <c r="I740" s="158"/>
      <c r="J740" s="158"/>
      <c r="K740" s="158"/>
      <c r="L740" s="158"/>
      <c r="M740" s="158"/>
      <c r="N740" s="158"/>
    </row>
    <row r="741" spans="1:14" s="52" customFormat="1" x14ac:dyDescent="0.3">
      <c r="A741" s="158"/>
      <c r="B741" s="158"/>
      <c r="C741" s="158"/>
      <c r="D741" s="158"/>
      <c r="E741" s="158"/>
      <c r="F741" s="158"/>
      <c r="G741" s="158"/>
      <c r="H741" s="158"/>
      <c r="I741" s="158"/>
      <c r="J741" s="158"/>
      <c r="K741" s="158"/>
      <c r="L741" s="158"/>
      <c r="M741" s="158"/>
      <c r="N741" s="158"/>
    </row>
    <row r="742" spans="1:14" s="52" customFormat="1" x14ac:dyDescent="0.3">
      <c r="A742" s="158"/>
      <c r="B742" s="158"/>
      <c r="C742" s="158"/>
      <c r="D742" s="158"/>
      <c r="E742" s="158"/>
      <c r="F742" s="158"/>
      <c r="G742" s="158"/>
      <c r="H742" s="158"/>
      <c r="I742" s="158"/>
      <c r="J742" s="158"/>
      <c r="K742" s="158"/>
      <c r="L742" s="158"/>
      <c r="M742" s="158"/>
      <c r="N742" s="158"/>
    </row>
    <row r="743" spans="1:14" s="52" customFormat="1" x14ac:dyDescent="0.3">
      <c r="A743" s="158"/>
      <c r="B743" s="158"/>
      <c r="C743" s="158"/>
      <c r="D743" s="158"/>
      <c r="E743" s="158"/>
      <c r="F743" s="158"/>
      <c r="G743" s="158"/>
      <c r="H743" s="158"/>
      <c r="I743" s="158"/>
      <c r="J743" s="158"/>
      <c r="K743" s="158"/>
      <c r="L743" s="158"/>
      <c r="M743" s="158"/>
      <c r="N743" s="158"/>
    </row>
    <row r="744" spans="1:14" s="52" customFormat="1" x14ac:dyDescent="0.3">
      <c r="A744" s="158"/>
      <c r="B744" s="158"/>
      <c r="C744" s="158"/>
      <c r="D744" s="158"/>
      <c r="E744" s="158"/>
      <c r="F744" s="158"/>
      <c r="G744" s="158"/>
      <c r="H744" s="158"/>
      <c r="I744" s="158"/>
      <c r="J744" s="158"/>
      <c r="K744" s="158"/>
      <c r="L744" s="158"/>
      <c r="M744" s="158"/>
      <c r="N744" s="158"/>
    </row>
    <row r="745" spans="1:14" s="52" customFormat="1" x14ac:dyDescent="0.3">
      <c r="A745" s="158"/>
      <c r="B745" s="158"/>
      <c r="C745" s="158"/>
      <c r="D745" s="158"/>
      <c r="E745" s="158"/>
      <c r="F745" s="158"/>
      <c r="G745" s="158"/>
      <c r="H745" s="158"/>
      <c r="I745" s="158"/>
      <c r="J745" s="158"/>
      <c r="K745" s="158"/>
      <c r="L745" s="158"/>
      <c r="M745" s="158"/>
      <c r="N745" s="158"/>
    </row>
    <row r="746" spans="1:14" s="52" customFormat="1" x14ac:dyDescent="0.3">
      <c r="A746" s="158"/>
      <c r="B746" s="158"/>
      <c r="C746" s="158"/>
      <c r="D746" s="158"/>
      <c r="E746" s="158"/>
      <c r="F746" s="158"/>
      <c r="G746" s="158"/>
      <c r="H746" s="158"/>
      <c r="I746" s="158"/>
      <c r="J746" s="158"/>
      <c r="K746" s="158"/>
      <c r="L746" s="158"/>
      <c r="M746" s="158"/>
      <c r="N746" s="158"/>
    </row>
    <row r="747" spans="1:14" s="52" customFormat="1" x14ac:dyDescent="0.3">
      <c r="A747" s="158"/>
      <c r="B747" s="158"/>
      <c r="C747" s="158"/>
      <c r="D747" s="158"/>
      <c r="E747" s="158"/>
      <c r="F747" s="158"/>
      <c r="G747" s="158"/>
      <c r="H747" s="158"/>
      <c r="I747" s="158"/>
      <c r="J747" s="158"/>
      <c r="K747" s="158"/>
      <c r="L747" s="158"/>
      <c r="M747" s="158"/>
      <c r="N747" s="158"/>
    </row>
    <row r="748" spans="1:14" s="52" customFormat="1" x14ac:dyDescent="0.3">
      <c r="A748" s="158"/>
      <c r="B748" s="158"/>
      <c r="C748" s="158"/>
      <c r="D748" s="158"/>
      <c r="E748" s="158"/>
      <c r="F748" s="158"/>
      <c r="G748" s="158"/>
      <c r="H748" s="158"/>
      <c r="I748" s="158"/>
      <c r="J748" s="158"/>
      <c r="K748" s="158"/>
      <c r="L748" s="158"/>
      <c r="M748" s="158"/>
      <c r="N748" s="158"/>
    </row>
    <row r="749" spans="1:14" s="52" customFormat="1" x14ac:dyDescent="0.3">
      <c r="A749" s="158"/>
      <c r="B749" s="158"/>
      <c r="C749" s="158"/>
      <c r="D749" s="158"/>
      <c r="E749" s="158"/>
      <c r="F749" s="158"/>
      <c r="G749" s="158"/>
      <c r="H749" s="158"/>
      <c r="I749" s="158"/>
      <c r="J749" s="158"/>
      <c r="K749" s="158"/>
      <c r="L749" s="158"/>
      <c r="M749" s="158"/>
      <c r="N749" s="158"/>
    </row>
    <row r="750" spans="1:14" s="52" customFormat="1" x14ac:dyDescent="0.3">
      <c r="A750" s="158"/>
      <c r="B750" s="158"/>
      <c r="C750" s="158"/>
      <c r="D750" s="158"/>
      <c r="E750" s="158"/>
      <c r="F750" s="158"/>
      <c r="G750" s="158"/>
      <c r="H750" s="158"/>
      <c r="I750" s="158"/>
      <c r="J750" s="158"/>
      <c r="K750" s="158"/>
      <c r="L750" s="158"/>
      <c r="M750" s="158"/>
      <c r="N750" s="158"/>
    </row>
    <row r="751" spans="1:14" s="52" customFormat="1" x14ac:dyDescent="0.3">
      <c r="A751" s="158"/>
      <c r="B751" s="158"/>
      <c r="C751" s="158"/>
      <c r="D751" s="158"/>
      <c r="E751" s="158"/>
      <c r="F751" s="158"/>
      <c r="G751" s="158"/>
      <c r="H751" s="158"/>
      <c r="I751" s="158"/>
      <c r="J751" s="158"/>
      <c r="K751" s="158"/>
      <c r="L751" s="158"/>
      <c r="M751" s="158"/>
      <c r="N751" s="158"/>
    </row>
    <row r="752" spans="1:14" s="52" customFormat="1" x14ac:dyDescent="0.3">
      <c r="A752" s="158"/>
      <c r="B752" s="158"/>
      <c r="C752" s="158"/>
      <c r="D752" s="158"/>
      <c r="E752" s="158"/>
      <c r="F752" s="158"/>
      <c r="G752" s="158"/>
      <c r="H752" s="158"/>
      <c r="I752" s="158"/>
      <c r="J752" s="158"/>
      <c r="K752" s="158"/>
      <c r="L752" s="158"/>
      <c r="M752" s="158"/>
      <c r="N752" s="158"/>
    </row>
    <row r="753" spans="1:14" s="52" customFormat="1" x14ac:dyDescent="0.3">
      <c r="A753" s="158"/>
      <c r="B753" s="158"/>
      <c r="C753" s="158"/>
      <c r="D753" s="158"/>
      <c r="E753" s="158"/>
      <c r="F753" s="158"/>
      <c r="G753" s="158"/>
      <c r="H753" s="158"/>
      <c r="I753" s="158"/>
      <c r="J753" s="158"/>
      <c r="K753" s="158"/>
      <c r="L753" s="158"/>
      <c r="M753" s="158"/>
      <c r="N753" s="158"/>
    </row>
    <row r="754" spans="1:14" s="52" customFormat="1" x14ac:dyDescent="0.3">
      <c r="A754" s="158"/>
      <c r="B754" s="158"/>
      <c r="C754" s="158"/>
      <c r="D754" s="158"/>
      <c r="E754" s="158"/>
      <c r="F754" s="158"/>
      <c r="G754" s="158"/>
      <c r="H754" s="158"/>
      <c r="I754" s="158"/>
      <c r="J754" s="158"/>
      <c r="K754" s="158"/>
      <c r="L754" s="158"/>
      <c r="M754" s="158"/>
      <c r="N754" s="158"/>
    </row>
    <row r="755" spans="1:14" s="52" customFormat="1" x14ac:dyDescent="0.3">
      <c r="A755" s="158"/>
      <c r="B755" s="158"/>
      <c r="C755" s="158"/>
      <c r="D755" s="158"/>
      <c r="E755" s="158"/>
      <c r="F755" s="158"/>
      <c r="G755" s="158"/>
      <c r="H755" s="158"/>
      <c r="I755" s="158"/>
      <c r="J755" s="158"/>
      <c r="K755" s="158"/>
      <c r="L755" s="158"/>
      <c r="M755" s="158"/>
      <c r="N755" s="158"/>
    </row>
    <row r="756" spans="1:14" s="52" customFormat="1" x14ac:dyDescent="0.3">
      <c r="A756" s="158"/>
      <c r="B756" s="158"/>
      <c r="C756" s="158"/>
      <c r="D756" s="158"/>
      <c r="E756" s="158"/>
      <c r="F756" s="158"/>
      <c r="G756" s="158"/>
      <c r="H756" s="158"/>
      <c r="I756" s="158"/>
      <c r="J756" s="158"/>
      <c r="K756" s="158"/>
      <c r="L756" s="158"/>
      <c r="M756" s="158"/>
      <c r="N756" s="158"/>
    </row>
    <row r="757" spans="1:14" s="52" customFormat="1" x14ac:dyDescent="0.3">
      <c r="A757" s="158"/>
      <c r="B757" s="158"/>
      <c r="C757" s="158"/>
      <c r="D757" s="158"/>
      <c r="E757" s="158"/>
      <c r="F757" s="158"/>
      <c r="G757" s="158"/>
      <c r="H757" s="158"/>
      <c r="I757" s="158"/>
      <c r="J757" s="158"/>
      <c r="K757" s="158"/>
      <c r="L757" s="158"/>
      <c r="M757" s="158"/>
      <c r="N757" s="158"/>
    </row>
    <row r="758" spans="1:14" s="52" customFormat="1" x14ac:dyDescent="0.3">
      <c r="A758" s="158"/>
      <c r="B758" s="158"/>
      <c r="C758" s="158"/>
      <c r="D758" s="158"/>
      <c r="E758" s="158"/>
      <c r="F758" s="158"/>
      <c r="G758" s="158"/>
      <c r="H758" s="158"/>
      <c r="I758" s="158"/>
      <c r="J758" s="158"/>
      <c r="K758" s="158"/>
      <c r="L758" s="158"/>
      <c r="M758" s="158"/>
      <c r="N758" s="158"/>
    </row>
    <row r="759" spans="1:14" s="52" customFormat="1" x14ac:dyDescent="0.3">
      <c r="A759" s="158"/>
      <c r="B759" s="158"/>
      <c r="C759" s="158"/>
      <c r="D759" s="158"/>
      <c r="E759" s="158"/>
      <c r="F759" s="158"/>
      <c r="G759" s="158"/>
      <c r="H759" s="158"/>
      <c r="I759" s="158"/>
      <c r="J759" s="158"/>
      <c r="K759" s="158"/>
      <c r="L759" s="158"/>
      <c r="M759" s="158"/>
      <c r="N759" s="158"/>
    </row>
    <row r="760" spans="1:14" s="52" customFormat="1" x14ac:dyDescent="0.3">
      <c r="A760" s="158"/>
      <c r="B760" s="158"/>
      <c r="C760" s="158"/>
      <c r="D760" s="158"/>
      <c r="E760" s="158"/>
      <c r="F760" s="158"/>
      <c r="G760" s="158"/>
      <c r="H760" s="158"/>
      <c r="I760" s="158"/>
      <c r="J760" s="158"/>
      <c r="K760" s="158"/>
      <c r="L760" s="158"/>
      <c r="M760" s="158"/>
      <c r="N760" s="158"/>
    </row>
    <row r="761" spans="1:14" s="52" customFormat="1" x14ac:dyDescent="0.3">
      <c r="A761" s="158"/>
      <c r="B761" s="158"/>
      <c r="C761" s="158"/>
      <c r="D761" s="158"/>
      <c r="E761" s="158"/>
      <c r="F761" s="158"/>
      <c r="G761" s="158"/>
      <c r="H761" s="158"/>
      <c r="I761" s="158"/>
      <c r="J761" s="158"/>
      <c r="K761" s="158"/>
      <c r="L761" s="158"/>
      <c r="M761" s="158"/>
      <c r="N761" s="158"/>
    </row>
    <row r="762" spans="1:14" s="52" customFormat="1" x14ac:dyDescent="0.3">
      <c r="A762" s="158"/>
      <c r="B762" s="158"/>
      <c r="C762" s="158"/>
      <c r="D762" s="158"/>
      <c r="E762" s="158"/>
      <c r="F762" s="158"/>
      <c r="G762" s="158"/>
      <c r="H762" s="158"/>
      <c r="I762" s="158"/>
      <c r="J762" s="158"/>
      <c r="K762" s="158"/>
      <c r="L762" s="158"/>
      <c r="M762" s="158"/>
      <c r="N762" s="158"/>
    </row>
    <row r="763" spans="1:14" s="52" customFormat="1" x14ac:dyDescent="0.3">
      <c r="A763" s="158"/>
      <c r="B763" s="158"/>
      <c r="C763" s="158"/>
      <c r="D763" s="158"/>
      <c r="E763" s="158"/>
      <c r="F763" s="158"/>
      <c r="G763" s="158"/>
      <c r="H763" s="158"/>
      <c r="I763" s="158"/>
      <c r="J763" s="158"/>
      <c r="K763" s="158"/>
      <c r="L763" s="158"/>
      <c r="M763" s="158"/>
      <c r="N763" s="158"/>
    </row>
    <row r="764" spans="1:14" s="52" customFormat="1" x14ac:dyDescent="0.3">
      <c r="A764" s="158"/>
      <c r="B764" s="158"/>
      <c r="C764" s="158"/>
      <c r="D764" s="158"/>
      <c r="E764" s="158"/>
      <c r="F764" s="158"/>
      <c r="G764" s="158"/>
      <c r="H764" s="158"/>
      <c r="I764" s="158"/>
      <c r="J764" s="158"/>
      <c r="K764" s="158"/>
      <c r="L764" s="158"/>
      <c r="M764" s="158"/>
      <c r="N764" s="158"/>
    </row>
    <row r="765" spans="1:14" s="52" customFormat="1" x14ac:dyDescent="0.3">
      <c r="A765" s="158"/>
      <c r="B765" s="158"/>
      <c r="C765" s="158"/>
      <c r="D765" s="158"/>
      <c r="E765" s="158"/>
      <c r="F765" s="158"/>
      <c r="G765" s="158"/>
      <c r="H765" s="158"/>
      <c r="I765" s="158"/>
      <c r="J765" s="158"/>
      <c r="K765" s="158"/>
      <c r="L765" s="158"/>
      <c r="M765" s="158"/>
      <c r="N765" s="158"/>
    </row>
    <row r="766" spans="1:14" s="52" customFormat="1" x14ac:dyDescent="0.3">
      <c r="A766" s="158"/>
      <c r="B766" s="158"/>
      <c r="C766" s="158"/>
      <c r="D766" s="158"/>
      <c r="E766" s="158"/>
      <c r="F766" s="158"/>
      <c r="G766" s="158"/>
      <c r="H766" s="158"/>
      <c r="I766" s="158"/>
      <c r="J766" s="158"/>
      <c r="K766" s="158"/>
      <c r="L766" s="158"/>
      <c r="M766" s="158"/>
      <c r="N766" s="158"/>
    </row>
    <row r="767" spans="1:14" s="52" customFormat="1" x14ac:dyDescent="0.3">
      <c r="A767" s="158"/>
      <c r="B767" s="158"/>
      <c r="C767" s="158"/>
      <c r="D767" s="158"/>
      <c r="E767" s="158"/>
      <c r="F767" s="158"/>
      <c r="G767" s="158"/>
      <c r="H767" s="158"/>
      <c r="I767" s="158"/>
      <c r="J767" s="158"/>
      <c r="K767" s="158"/>
      <c r="L767" s="158"/>
      <c r="M767" s="158"/>
      <c r="N767" s="158"/>
    </row>
    <row r="768" spans="1:14" s="52" customFormat="1" x14ac:dyDescent="0.3">
      <c r="A768" s="158"/>
      <c r="B768" s="158"/>
      <c r="C768" s="158"/>
      <c r="D768" s="158"/>
      <c r="E768" s="158"/>
      <c r="F768" s="158"/>
      <c r="G768" s="158"/>
      <c r="H768" s="158"/>
      <c r="I768" s="158"/>
      <c r="J768" s="158"/>
      <c r="K768" s="158"/>
      <c r="L768" s="158"/>
      <c r="M768" s="158"/>
      <c r="N768" s="158"/>
    </row>
    <row r="769" spans="1:14" s="52" customFormat="1" x14ac:dyDescent="0.3">
      <c r="A769" s="158"/>
      <c r="B769" s="158"/>
      <c r="C769" s="158"/>
      <c r="D769" s="158"/>
      <c r="E769" s="158"/>
      <c r="F769" s="158"/>
      <c r="G769" s="158"/>
      <c r="H769" s="158"/>
      <c r="I769" s="158"/>
      <c r="J769" s="158"/>
      <c r="K769" s="158"/>
      <c r="L769" s="158"/>
      <c r="M769" s="158"/>
      <c r="N769" s="158"/>
    </row>
    <row r="770" spans="1:14" s="52" customFormat="1" x14ac:dyDescent="0.3">
      <c r="A770" s="158"/>
      <c r="B770" s="158"/>
      <c r="C770" s="158"/>
      <c r="D770" s="158"/>
      <c r="E770" s="158"/>
      <c r="F770" s="158"/>
      <c r="G770" s="158"/>
      <c r="H770" s="158"/>
      <c r="I770" s="158"/>
      <c r="J770" s="158"/>
      <c r="K770" s="158"/>
      <c r="L770" s="158"/>
      <c r="M770" s="158"/>
      <c r="N770" s="158"/>
    </row>
    <row r="771" spans="1:14" s="52" customFormat="1" x14ac:dyDescent="0.3">
      <c r="A771" s="158"/>
      <c r="B771" s="158"/>
      <c r="C771" s="158"/>
      <c r="D771" s="158"/>
      <c r="E771" s="158"/>
      <c r="F771" s="158"/>
      <c r="G771" s="158"/>
      <c r="H771" s="158"/>
      <c r="I771" s="158"/>
      <c r="J771" s="158"/>
      <c r="K771" s="158"/>
      <c r="L771" s="158"/>
      <c r="M771" s="158"/>
      <c r="N771" s="158"/>
    </row>
    <row r="772" spans="1:14" s="52" customFormat="1" x14ac:dyDescent="0.3">
      <c r="A772" s="158"/>
      <c r="B772" s="158"/>
      <c r="C772" s="158"/>
      <c r="D772" s="158"/>
      <c r="E772" s="158"/>
      <c r="F772" s="158"/>
      <c r="G772" s="158"/>
      <c r="H772" s="158"/>
      <c r="I772" s="158"/>
      <c r="J772" s="158"/>
      <c r="K772" s="158"/>
      <c r="L772" s="158"/>
      <c r="M772" s="158"/>
      <c r="N772" s="158"/>
    </row>
    <row r="773" spans="1:14" s="52" customFormat="1" x14ac:dyDescent="0.3">
      <c r="A773" s="158"/>
      <c r="B773" s="158"/>
      <c r="C773" s="158"/>
      <c r="D773" s="158"/>
      <c r="E773" s="158"/>
      <c r="F773" s="158"/>
      <c r="G773" s="158"/>
      <c r="H773" s="158"/>
      <c r="I773" s="158"/>
      <c r="J773" s="158"/>
      <c r="K773" s="158"/>
      <c r="L773" s="158"/>
      <c r="M773" s="158"/>
      <c r="N773" s="158"/>
    </row>
    <row r="774" spans="1:14" s="52" customFormat="1" x14ac:dyDescent="0.3">
      <c r="A774" s="158"/>
      <c r="B774" s="158"/>
      <c r="C774" s="158"/>
      <c r="D774" s="158"/>
      <c r="E774" s="158"/>
      <c r="F774" s="158"/>
      <c r="G774" s="158"/>
      <c r="H774" s="158"/>
      <c r="I774" s="158"/>
      <c r="J774" s="158"/>
      <c r="K774" s="158"/>
      <c r="L774" s="158"/>
      <c r="M774" s="158"/>
      <c r="N774" s="158"/>
    </row>
    <row r="775" spans="1:14" s="52" customFormat="1" x14ac:dyDescent="0.3">
      <c r="A775" s="158"/>
      <c r="B775" s="158"/>
      <c r="C775" s="158"/>
      <c r="D775" s="158"/>
      <c r="E775" s="158"/>
      <c r="F775" s="158"/>
      <c r="G775" s="158"/>
      <c r="H775" s="158"/>
      <c r="I775" s="158"/>
      <c r="J775" s="158"/>
      <c r="K775" s="158"/>
      <c r="L775" s="158"/>
      <c r="M775" s="158"/>
      <c r="N775" s="158"/>
    </row>
    <row r="776" spans="1:14" s="52" customFormat="1" x14ac:dyDescent="0.3">
      <c r="A776" s="158"/>
      <c r="B776" s="158"/>
      <c r="C776" s="158"/>
      <c r="D776" s="158"/>
      <c r="E776" s="158"/>
      <c r="F776" s="158"/>
      <c r="G776" s="158"/>
      <c r="H776" s="158"/>
      <c r="I776" s="158"/>
      <c r="J776" s="158"/>
      <c r="K776" s="158"/>
      <c r="L776" s="158"/>
      <c r="M776" s="158"/>
      <c r="N776" s="158"/>
    </row>
    <row r="777" spans="1:14" s="52" customFormat="1" x14ac:dyDescent="0.3">
      <c r="A777" s="158"/>
      <c r="B777" s="158"/>
      <c r="C777" s="158"/>
      <c r="D777" s="158"/>
      <c r="E777" s="158"/>
      <c r="F777" s="158"/>
      <c r="G777" s="158"/>
      <c r="H777" s="158"/>
      <c r="I777" s="158"/>
      <c r="J777" s="158"/>
      <c r="K777" s="158"/>
      <c r="L777" s="158"/>
      <c r="M777" s="158"/>
      <c r="N777" s="158"/>
    </row>
    <row r="778" spans="1:14" s="52" customFormat="1" x14ac:dyDescent="0.3">
      <c r="A778" s="158"/>
      <c r="B778" s="158"/>
      <c r="C778" s="158"/>
      <c r="D778" s="158"/>
      <c r="E778" s="158"/>
      <c r="F778" s="158"/>
      <c r="G778" s="158"/>
      <c r="H778" s="158"/>
      <c r="I778" s="158"/>
      <c r="J778" s="158"/>
      <c r="K778" s="158"/>
      <c r="L778" s="158"/>
      <c r="M778" s="158"/>
      <c r="N778" s="158"/>
    </row>
    <row r="779" spans="1:14" s="52" customFormat="1" x14ac:dyDescent="0.3">
      <c r="A779" s="158"/>
      <c r="B779" s="158"/>
      <c r="C779" s="158"/>
      <c r="D779" s="158"/>
      <c r="E779" s="158"/>
      <c r="F779" s="158"/>
      <c r="G779" s="158"/>
      <c r="H779" s="158"/>
      <c r="I779" s="158"/>
      <c r="J779" s="158"/>
      <c r="K779" s="158"/>
      <c r="L779" s="158"/>
      <c r="M779" s="158"/>
      <c r="N779" s="158"/>
    </row>
    <row r="780" spans="1:14" s="52" customFormat="1" x14ac:dyDescent="0.3">
      <c r="A780" s="158"/>
      <c r="B780" s="158"/>
      <c r="C780" s="158"/>
      <c r="D780" s="158"/>
      <c r="E780" s="158"/>
      <c r="F780" s="158"/>
      <c r="G780" s="158"/>
      <c r="H780" s="158"/>
      <c r="I780" s="158"/>
      <c r="J780" s="158"/>
      <c r="K780" s="158"/>
      <c r="L780" s="158"/>
      <c r="M780" s="158"/>
      <c r="N780" s="158"/>
    </row>
    <row r="781" spans="1:14" s="52" customFormat="1" x14ac:dyDescent="0.3">
      <c r="A781" s="158"/>
      <c r="B781" s="158"/>
      <c r="C781" s="158"/>
      <c r="D781" s="158"/>
      <c r="E781" s="158"/>
      <c r="F781" s="158"/>
      <c r="G781" s="158"/>
      <c r="H781" s="158"/>
      <c r="I781" s="158"/>
      <c r="J781" s="158"/>
      <c r="K781" s="158"/>
      <c r="L781" s="158"/>
      <c r="M781" s="158"/>
      <c r="N781" s="158"/>
    </row>
    <row r="782" spans="1:14" s="52" customFormat="1" x14ac:dyDescent="0.3">
      <c r="A782" s="158"/>
      <c r="B782" s="158"/>
      <c r="C782" s="158"/>
      <c r="D782" s="158"/>
      <c r="E782" s="158"/>
      <c r="F782" s="158"/>
      <c r="G782" s="158"/>
      <c r="H782" s="158"/>
      <c r="I782" s="158"/>
      <c r="J782" s="158"/>
      <c r="K782" s="158"/>
      <c r="L782" s="158"/>
      <c r="M782" s="158"/>
      <c r="N782" s="158"/>
    </row>
    <row r="783" spans="1:14" s="52" customFormat="1" x14ac:dyDescent="0.3">
      <c r="A783" s="158"/>
      <c r="B783" s="158"/>
      <c r="C783" s="158"/>
      <c r="D783" s="158"/>
      <c r="E783" s="158"/>
      <c r="F783" s="158"/>
      <c r="G783" s="158"/>
      <c r="H783" s="158"/>
      <c r="I783" s="158"/>
      <c r="J783" s="158"/>
      <c r="K783" s="158"/>
      <c r="L783" s="158"/>
      <c r="M783" s="158"/>
      <c r="N783" s="158"/>
    </row>
    <row r="784" spans="1:14" s="52" customFormat="1" x14ac:dyDescent="0.3">
      <c r="A784" s="158"/>
      <c r="B784" s="158"/>
      <c r="C784" s="158"/>
      <c r="D784" s="158"/>
      <c r="E784" s="158"/>
      <c r="F784" s="158"/>
      <c r="G784" s="158"/>
      <c r="H784" s="158"/>
      <c r="I784" s="158"/>
      <c r="J784" s="158"/>
      <c r="K784" s="158"/>
      <c r="L784" s="158"/>
      <c r="M784" s="158"/>
      <c r="N784" s="158"/>
    </row>
    <row r="785" spans="1:14" s="52" customFormat="1" x14ac:dyDescent="0.3">
      <c r="A785" s="158"/>
      <c r="B785" s="158"/>
      <c r="C785" s="158"/>
      <c r="D785" s="158"/>
      <c r="E785" s="158"/>
      <c r="F785" s="158"/>
      <c r="G785" s="158"/>
      <c r="H785" s="158"/>
      <c r="I785" s="158"/>
      <c r="J785" s="158"/>
      <c r="K785" s="158"/>
      <c r="L785" s="158"/>
      <c r="M785" s="158"/>
      <c r="N785" s="158"/>
    </row>
    <row r="786" spans="1:14" s="52" customFormat="1" x14ac:dyDescent="0.3">
      <c r="A786" s="158"/>
      <c r="B786" s="158"/>
      <c r="C786" s="158"/>
      <c r="D786" s="158"/>
      <c r="E786" s="158"/>
      <c r="F786" s="158"/>
      <c r="G786" s="158"/>
      <c r="H786" s="158"/>
      <c r="I786" s="158"/>
      <c r="J786" s="158"/>
      <c r="K786" s="158"/>
      <c r="L786" s="158"/>
      <c r="M786" s="158"/>
      <c r="N786" s="158"/>
    </row>
    <row r="787" spans="1:14" s="52" customFormat="1" x14ac:dyDescent="0.3">
      <c r="A787" s="158"/>
      <c r="B787" s="158"/>
      <c r="C787" s="158"/>
      <c r="D787" s="158"/>
      <c r="E787" s="158"/>
      <c r="F787" s="158"/>
      <c r="G787" s="158"/>
      <c r="H787" s="158"/>
      <c r="I787" s="158"/>
      <c r="J787" s="158"/>
      <c r="K787" s="158"/>
      <c r="L787" s="158"/>
      <c r="M787" s="158"/>
      <c r="N787" s="158"/>
    </row>
    <row r="788" spans="1:14" s="52" customFormat="1" x14ac:dyDescent="0.3">
      <c r="A788" s="158"/>
      <c r="B788" s="158"/>
      <c r="C788" s="158"/>
      <c r="D788" s="158"/>
      <c r="E788" s="158"/>
      <c r="F788" s="158"/>
      <c r="G788" s="158"/>
      <c r="H788" s="158"/>
      <c r="I788" s="158"/>
      <c r="J788" s="158"/>
      <c r="K788" s="158"/>
      <c r="L788" s="158"/>
      <c r="M788" s="158"/>
      <c r="N788" s="158"/>
    </row>
    <row r="789" spans="1:14" s="52" customFormat="1" x14ac:dyDescent="0.3">
      <c r="A789" s="158"/>
      <c r="B789" s="158"/>
      <c r="C789" s="158"/>
      <c r="D789" s="158"/>
      <c r="E789" s="158"/>
      <c r="F789" s="158"/>
      <c r="G789" s="158"/>
      <c r="H789" s="158"/>
      <c r="I789" s="158"/>
      <c r="J789" s="158"/>
      <c r="K789" s="158"/>
      <c r="L789" s="158"/>
      <c r="M789" s="158"/>
      <c r="N789" s="158"/>
    </row>
    <row r="790" spans="1:14" s="52" customFormat="1" x14ac:dyDescent="0.3">
      <c r="A790" s="158"/>
      <c r="B790" s="158"/>
      <c r="C790" s="158"/>
      <c r="D790" s="158"/>
      <c r="E790" s="158"/>
      <c r="F790" s="158"/>
      <c r="G790" s="158"/>
      <c r="H790" s="158"/>
      <c r="I790" s="158"/>
      <c r="J790" s="158"/>
      <c r="K790" s="158"/>
      <c r="L790" s="158"/>
      <c r="M790" s="158"/>
      <c r="N790" s="158"/>
    </row>
    <row r="791" spans="1:14" s="52" customFormat="1" x14ac:dyDescent="0.3">
      <c r="A791" s="158"/>
      <c r="B791" s="158"/>
      <c r="C791" s="158"/>
      <c r="D791" s="158"/>
      <c r="E791" s="158"/>
      <c r="F791" s="158"/>
      <c r="G791" s="158"/>
      <c r="H791" s="158"/>
      <c r="I791" s="158"/>
      <c r="J791" s="158"/>
      <c r="K791" s="158"/>
      <c r="L791" s="158"/>
      <c r="M791" s="158"/>
      <c r="N791" s="158"/>
    </row>
    <row r="792" spans="1:14" s="52" customFormat="1" x14ac:dyDescent="0.3">
      <c r="A792" s="158"/>
      <c r="B792" s="158"/>
      <c r="C792" s="158"/>
      <c r="D792" s="158"/>
      <c r="E792" s="158"/>
      <c r="F792" s="158"/>
      <c r="G792" s="158"/>
      <c r="H792" s="158"/>
      <c r="I792" s="158"/>
      <c r="J792" s="158"/>
      <c r="K792" s="158"/>
      <c r="L792" s="158"/>
      <c r="M792" s="158"/>
      <c r="N792" s="158"/>
    </row>
    <row r="793" spans="1:14" s="52" customFormat="1" x14ac:dyDescent="0.3">
      <c r="A793" s="158"/>
      <c r="B793" s="158"/>
      <c r="C793" s="158"/>
      <c r="D793" s="158"/>
      <c r="E793" s="158"/>
      <c r="F793" s="158"/>
      <c r="G793" s="158"/>
      <c r="H793" s="158"/>
      <c r="I793" s="158"/>
      <c r="J793" s="158"/>
      <c r="K793" s="158"/>
      <c r="L793" s="158"/>
      <c r="M793" s="158"/>
      <c r="N793" s="158"/>
    </row>
    <row r="794" spans="1:14" s="52" customFormat="1" x14ac:dyDescent="0.3">
      <c r="A794" s="158"/>
      <c r="B794" s="158"/>
      <c r="C794" s="158"/>
      <c r="D794" s="158"/>
      <c r="E794" s="158"/>
      <c r="F794" s="158"/>
      <c r="G794" s="158"/>
      <c r="H794" s="158"/>
      <c r="I794" s="158"/>
      <c r="J794" s="158"/>
      <c r="K794" s="158"/>
      <c r="L794" s="158"/>
      <c r="M794" s="158"/>
      <c r="N794" s="158"/>
    </row>
    <row r="795" spans="1:14" s="52" customFormat="1" x14ac:dyDescent="0.3">
      <c r="A795" s="158"/>
      <c r="B795" s="158"/>
      <c r="C795" s="158"/>
      <c r="D795" s="158"/>
      <c r="E795" s="158"/>
      <c r="F795" s="158"/>
      <c r="G795" s="158"/>
      <c r="H795" s="158"/>
      <c r="I795" s="158"/>
      <c r="J795" s="158"/>
      <c r="K795" s="158"/>
      <c r="L795" s="158"/>
      <c r="M795" s="158"/>
      <c r="N795" s="158"/>
    </row>
    <row r="796" spans="1:14" s="52" customFormat="1" x14ac:dyDescent="0.3">
      <c r="A796" s="158"/>
      <c r="B796" s="158"/>
      <c r="C796" s="158"/>
      <c r="D796" s="158"/>
      <c r="E796" s="158"/>
      <c r="F796" s="158"/>
      <c r="G796" s="158"/>
      <c r="H796" s="158"/>
      <c r="I796" s="158"/>
      <c r="J796" s="158"/>
      <c r="K796" s="158"/>
      <c r="L796" s="158"/>
      <c r="M796" s="158"/>
      <c r="N796" s="158"/>
    </row>
    <row r="797" spans="1:14" s="52" customFormat="1" x14ac:dyDescent="0.3">
      <c r="A797" s="158"/>
      <c r="B797" s="158"/>
      <c r="C797" s="158"/>
      <c r="D797" s="158"/>
      <c r="E797" s="158"/>
      <c r="F797" s="158"/>
      <c r="G797" s="158"/>
      <c r="H797" s="158"/>
      <c r="I797" s="158"/>
      <c r="J797" s="158"/>
      <c r="K797" s="158"/>
      <c r="L797" s="158"/>
      <c r="M797" s="158"/>
      <c r="N797" s="158"/>
    </row>
    <row r="798" spans="1:14" s="52" customFormat="1" x14ac:dyDescent="0.3">
      <c r="A798" s="158"/>
      <c r="B798" s="158"/>
      <c r="C798" s="158"/>
      <c r="D798" s="158"/>
      <c r="E798" s="158"/>
      <c r="F798" s="158"/>
      <c r="G798" s="158"/>
      <c r="H798" s="158"/>
      <c r="I798" s="158"/>
      <c r="J798" s="158"/>
      <c r="K798" s="158"/>
      <c r="L798" s="158"/>
      <c r="M798" s="158"/>
      <c r="N798" s="158"/>
    </row>
    <row r="799" spans="1:14" s="52" customFormat="1" x14ac:dyDescent="0.3">
      <c r="A799" s="158"/>
      <c r="B799" s="158"/>
      <c r="C799" s="158"/>
      <c r="D799" s="158"/>
      <c r="E799" s="158"/>
      <c r="F799" s="158"/>
      <c r="G799" s="158"/>
      <c r="H799" s="158"/>
      <c r="I799" s="158"/>
      <c r="J799" s="158"/>
      <c r="K799" s="158"/>
      <c r="L799" s="158"/>
      <c r="M799" s="158"/>
      <c r="N799" s="158"/>
    </row>
    <row r="800" spans="1:14" s="52" customFormat="1" x14ac:dyDescent="0.3">
      <c r="A800" s="158"/>
      <c r="B800" s="158"/>
      <c r="C800" s="158"/>
      <c r="D800" s="158"/>
      <c r="E800" s="158"/>
      <c r="F800" s="158"/>
      <c r="G800" s="158"/>
      <c r="H800" s="158"/>
      <c r="I800" s="158"/>
      <c r="J800" s="158"/>
      <c r="K800" s="158"/>
      <c r="L800" s="158"/>
      <c r="M800" s="158"/>
      <c r="N800" s="158"/>
    </row>
    <row r="801" spans="1:14" s="52" customFormat="1" x14ac:dyDescent="0.3">
      <c r="A801" s="158"/>
      <c r="B801" s="158"/>
      <c r="C801" s="158"/>
      <c r="D801" s="158"/>
      <c r="E801" s="158"/>
      <c r="F801" s="158"/>
      <c r="G801" s="158"/>
      <c r="H801" s="158"/>
      <c r="I801" s="158"/>
      <c r="J801" s="158"/>
      <c r="K801" s="158"/>
      <c r="L801" s="158"/>
      <c r="M801" s="158"/>
      <c r="N801" s="158"/>
    </row>
    <row r="802" spans="1:14" s="52" customFormat="1" x14ac:dyDescent="0.3">
      <c r="A802" s="158"/>
      <c r="B802" s="158"/>
      <c r="C802" s="158"/>
      <c r="D802" s="158"/>
      <c r="E802" s="158"/>
      <c r="F802" s="158"/>
      <c r="G802" s="158"/>
      <c r="H802" s="158"/>
      <c r="I802" s="158"/>
      <c r="J802" s="158"/>
      <c r="K802" s="158"/>
      <c r="L802" s="158"/>
      <c r="M802" s="158"/>
      <c r="N802" s="158"/>
    </row>
    <row r="803" spans="1:14" s="52" customFormat="1" x14ac:dyDescent="0.3">
      <c r="A803" s="158"/>
      <c r="B803" s="158"/>
      <c r="C803" s="158"/>
      <c r="D803" s="158"/>
      <c r="E803" s="158"/>
      <c r="F803" s="158"/>
      <c r="G803" s="158"/>
      <c r="H803" s="158"/>
      <c r="I803" s="158"/>
      <c r="J803" s="158"/>
      <c r="K803" s="158"/>
      <c r="L803" s="158"/>
      <c r="M803" s="158"/>
      <c r="N803" s="158"/>
    </row>
    <row r="804" spans="1:14" s="52" customFormat="1" x14ac:dyDescent="0.3">
      <c r="A804" s="158"/>
      <c r="B804" s="158"/>
      <c r="C804" s="158"/>
      <c r="D804" s="158"/>
      <c r="E804" s="158"/>
      <c r="F804" s="158"/>
      <c r="G804" s="158"/>
      <c r="H804" s="158"/>
      <c r="I804" s="158"/>
      <c r="J804" s="158"/>
      <c r="K804" s="158"/>
      <c r="L804" s="158"/>
      <c r="M804" s="158"/>
      <c r="N804" s="158"/>
    </row>
    <row r="805" spans="1:14" s="52" customFormat="1" x14ac:dyDescent="0.3">
      <c r="A805" s="158"/>
      <c r="B805" s="158"/>
      <c r="C805" s="158"/>
      <c r="D805" s="158"/>
      <c r="E805" s="158"/>
      <c r="F805" s="158"/>
      <c r="G805" s="158"/>
      <c r="H805" s="158"/>
      <c r="I805" s="158"/>
      <c r="J805" s="158"/>
      <c r="K805" s="158"/>
      <c r="L805" s="158"/>
      <c r="M805" s="158"/>
      <c r="N805" s="158"/>
    </row>
    <row r="806" spans="1:14" s="52" customFormat="1" x14ac:dyDescent="0.3">
      <c r="A806" s="158"/>
      <c r="B806" s="158"/>
      <c r="C806" s="158"/>
      <c r="D806" s="158"/>
      <c r="E806" s="158"/>
      <c r="F806" s="158"/>
      <c r="G806" s="158"/>
      <c r="H806" s="158"/>
      <c r="I806" s="158"/>
      <c r="J806" s="158"/>
      <c r="K806" s="158"/>
      <c r="L806" s="158"/>
      <c r="M806" s="158"/>
      <c r="N806" s="158"/>
    </row>
    <row r="807" spans="1:14" s="52" customFormat="1" x14ac:dyDescent="0.3">
      <c r="A807" s="158"/>
      <c r="B807" s="158"/>
      <c r="C807" s="158"/>
      <c r="D807" s="158"/>
      <c r="E807" s="158"/>
      <c r="F807" s="158"/>
      <c r="G807" s="158"/>
      <c r="H807" s="158"/>
      <c r="I807" s="158"/>
      <c r="J807" s="158"/>
      <c r="K807" s="158"/>
      <c r="L807" s="158"/>
      <c r="M807" s="158"/>
      <c r="N807" s="158"/>
    </row>
    <row r="808" spans="1:14" s="52" customFormat="1" x14ac:dyDescent="0.3">
      <c r="A808" s="158"/>
      <c r="B808" s="158"/>
      <c r="C808" s="158"/>
      <c r="D808" s="158"/>
      <c r="E808" s="158"/>
      <c r="F808" s="158"/>
      <c r="G808" s="158"/>
      <c r="H808" s="158"/>
      <c r="I808" s="158"/>
      <c r="J808" s="158"/>
      <c r="K808" s="158"/>
      <c r="L808" s="158"/>
      <c r="M808" s="158"/>
      <c r="N808" s="158"/>
    </row>
    <row r="809" spans="1:14" s="52" customFormat="1" x14ac:dyDescent="0.3">
      <c r="A809" s="158"/>
      <c r="B809" s="158"/>
      <c r="C809" s="158"/>
      <c r="D809" s="158"/>
      <c r="E809" s="158"/>
      <c r="F809" s="158"/>
      <c r="G809" s="158"/>
      <c r="H809" s="158"/>
      <c r="I809" s="158"/>
      <c r="J809" s="158"/>
      <c r="K809" s="158"/>
      <c r="L809" s="158"/>
      <c r="M809" s="158"/>
      <c r="N809" s="158"/>
    </row>
    <row r="810" spans="1:14" s="52" customFormat="1" x14ac:dyDescent="0.3">
      <c r="A810" s="158"/>
      <c r="B810" s="158"/>
      <c r="C810" s="158"/>
      <c r="D810" s="158"/>
      <c r="E810" s="158"/>
      <c r="F810" s="158"/>
      <c r="G810" s="158"/>
      <c r="H810" s="158"/>
      <c r="I810" s="158"/>
      <c r="J810" s="158"/>
      <c r="K810" s="158"/>
      <c r="L810" s="158"/>
      <c r="M810" s="158"/>
      <c r="N810" s="158"/>
    </row>
    <row r="811" spans="1:14" s="52" customFormat="1" x14ac:dyDescent="0.3">
      <c r="A811" s="158"/>
      <c r="B811" s="158"/>
      <c r="C811" s="158"/>
      <c r="D811" s="158"/>
      <c r="E811" s="158"/>
      <c r="F811" s="158"/>
      <c r="G811" s="158"/>
      <c r="H811" s="158"/>
      <c r="I811" s="158"/>
      <c r="J811" s="158"/>
      <c r="K811" s="158"/>
      <c r="L811" s="158"/>
      <c r="M811" s="158"/>
      <c r="N811" s="158"/>
    </row>
    <row r="812" spans="1:14" s="52" customFormat="1" x14ac:dyDescent="0.3">
      <c r="A812" s="158"/>
      <c r="B812" s="158"/>
      <c r="C812" s="158"/>
      <c r="D812" s="158"/>
      <c r="E812" s="158"/>
      <c r="F812" s="158"/>
      <c r="G812" s="158"/>
      <c r="H812" s="158"/>
      <c r="I812" s="158"/>
      <c r="J812" s="158"/>
      <c r="K812" s="158"/>
      <c r="L812" s="158"/>
      <c r="M812" s="158"/>
      <c r="N812" s="158"/>
    </row>
    <row r="813" spans="1:14" s="52" customFormat="1" x14ac:dyDescent="0.3">
      <c r="A813" s="158"/>
      <c r="B813" s="158"/>
      <c r="C813" s="158"/>
      <c r="D813" s="158"/>
      <c r="E813" s="158"/>
      <c r="F813" s="158"/>
      <c r="G813" s="158"/>
      <c r="H813" s="158"/>
      <c r="I813" s="158"/>
      <c r="J813" s="158"/>
      <c r="K813" s="158"/>
      <c r="L813" s="158"/>
      <c r="M813" s="158"/>
      <c r="N813" s="158"/>
    </row>
    <row r="814" spans="1:14" s="52" customFormat="1" x14ac:dyDescent="0.3">
      <c r="A814" s="158"/>
      <c r="B814" s="158"/>
      <c r="C814" s="158"/>
      <c r="D814" s="158"/>
      <c r="E814" s="158"/>
      <c r="F814" s="158"/>
      <c r="G814" s="158"/>
      <c r="H814" s="158"/>
      <c r="I814" s="158"/>
      <c r="J814" s="158"/>
      <c r="K814" s="158"/>
      <c r="L814" s="158"/>
      <c r="M814" s="158"/>
      <c r="N814" s="158"/>
    </row>
    <row r="815" spans="1:14" s="52" customFormat="1" x14ac:dyDescent="0.3">
      <c r="A815" s="158"/>
      <c r="B815" s="158"/>
      <c r="C815" s="158"/>
      <c r="D815" s="158"/>
      <c r="E815" s="158"/>
      <c r="F815" s="158"/>
      <c r="G815" s="158"/>
      <c r="H815" s="158"/>
      <c r="I815" s="158"/>
      <c r="J815" s="158"/>
      <c r="K815" s="158"/>
      <c r="L815" s="158"/>
      <c r="M815" s="158"/>
      <c r="N815" s="158"/>
    </row>
    <row r="816" spans="1:14" s="52" customFormat="1" x14ac:dyDescent="0.3">
      <c r="A816" s="158"/>
      <c r="B816" s="158"/>
      <c r="C816" s="158"/>
      <c r="D816" s="158"/>
      <c r="E816" s="158"/>
      <c r="F816" s="158"/>
      <c r="G816" s="158"/>
      <c r="H816" s="158"/>
      <c r="I816" s="158"/>
      <c r="J816" s="158"/>
      <c r="K816" s="158"/>
      <c r="L816" s="158"/>
      <c r="M816" s="158"/>
      <c r="N816" s="158"/>
    </row>
    <row r="817" spans="1:14" s="52" customFormat="1" x14ac:dyDescent="0.3">
      <c r="A817" s="158"/>
      <c r="B817" s="158"/>
      <c r="C817" s="158"/>
      <c r="D817" s="158"/>
      <c r="E817" s="158"/>
      <c r="F817" s="158"/>
      <c r="G817" s="158"/>
      <c r="H817" s="158"/>
      <c r="I817" s="158"/>
      <c r="J817" s="158"/>
      <c r="K817" s="158"/>
      <c r="L817" s="158"/>
      <c r="M817" s="158"/>
      <c r="N817" s="158"/>
    </row>
    <row r="818" spans="1:14" s="52" customFormat="1" x14ac:dyDescent="0.3">
      <c r="A818" s="158"/>
      <c r="B818" s="158"/>
      <c r="C818" s="158"/>
      <c r="D818" s="158"/>
      <c r="E818" s="158"/>
      <c r="F818" s="158"/>
      <c r="G818" s="158"/>
      <c r="H818" s="158"/>
      <c r="I818" s="158"/>
      <c r="J818" s="158"/>
      <c r="K818" s="158"/>
      <c r="L818" s="158"/>
      <c r="M818" s="158"/>
      <c r="N818" s="158"/>
    </row>
    <row r="819" spans="1:14" s="52" customFormat="1" x14ac:dyDescent="0.3">
      <c r="A819" s="158"/>
      <c r="B819" s="158"/>
      <c r="C819" s="158"/>
      <c r="D819" s="158"/>
      <c r="E819" s="158"/>
      <c r="F819" s="158"/>
      <c r="G819" s="158"/>
      <c r="H819" s="158"/>
      <c r="I819" s="158"/>
      <c r="J819" s="158"/>
      <c r="K819" s="158"/>
      <c r="L819" s="158"/>
      <c r="M819" s="158"/>
      <c r="N819" s="158"/>
    </row>
    <row r="820" spans="1:14" s="52" customFormat="1" x14ac:dyDescent="0.3">
      <c r="A820" s="158"/>
      <c r="B820" s="158"/>
      <c r="C820" s="158"/>
      <c r="D820" s="158"/>
      <c r="E820" s="158"/>
      <c r="F820" s="158"/>
      <c r="G820" s="158"/>
      <c r="H820" s="158"/>
      <c r="I820" s="158"/>
      <c r="J820" s="158"/>
      <c r="K820" s="158"/>
      <c r="L820" s="158"/>
      <c r="M820" s="158"/>
      <c r="N820" s="158"/>
    </row>
    <row r="821" spans="1:14" s="52" customFormat="1" x14ac:dyDescent="0.3">
      <c r="A821" s="158"/>
      <c r="B821" s="158"/>
      <c r="C821" s="158"/>
      <c r="D821" s="158"/>
      <c r="E821" s="158"/>
      <c r="F821" s="158"/>
      <c r="G821" s="158"/>
      <c r="H821" s="158"/>
      <c r="I821" s="158"/>
      <c r="J821" s="158"/>
      <c r="K821" s="158"/>
      <c r="L821" s="158"/>
      <c r="M821" s="158"/>
      <c r="N821" s="158"/>
    </row>
    <row r="822" spans="1:14" s="52" customFormat="1" x14ac:dyDescent="0.3">
      <c r="A822" s="158"/>
      <c r="B822" s="158"/>
      <c r="C822" s="158"/>
      <c r="D822" s="158"/>
      <c r="E822" s="158"/>
      <c r="F822" s="158"/>
      <c r="G822" s="158"/>
      <c r="H822" s="158"/>
      <c r="I822" s="158"/>
      <c r="J822" s="158"/>
      <c r="K822" s="158"/>
      <c r="L822" s="158"/>
      <c r="M822" s="158"/>
      <c r="N822" s="158"/>
    </row>
    <row r="823" spans="1:14" s="52" customFormat="1" x14ac:dyDescent="0.3">
      <c r="A823" s="158"/>
      <c r="B823" s="158"/>
      <c r="C823" s="158"/>
      <c r="D823" s="158"/>
      <c r="E823" s="158"/>
      <c r="F823" s="158"/>
      <c r="G823" s="158"/>
      <c r="H823" s="158"/>
      <c r="I823" s="158"/>
      <c r="J823" s="158"/>
      <c r="K823" s="158"/>
      <c r="L823" s="158"/>
      <c r="M823" s="158"/>
      <c r="N823" s="158"/>
    </row>
    <row r="824" spans="1:14" s="52" customFormat="1" x14ac:dyDescent="0.3">
      <c r="A824" s="158"/>
      <c r="B824" s="158"/>
      <c r="C824" s="158"/>
      <c r="D824" s="158"/>
      <c r="E824" s="158"/>
      <c r="F824" s="158"/>
      <c r="G824" s="158"/>
      <c r="H824" s="158"/>
      <c r="I824" s="158"/>
      <c r="J824" s="158"/>
      <c r="K824" s="158"/>
      <c r="L824" s="158"/>
      <c r="M824" s="158"/>
      <c r="N824" s="158"/>
    </row>
    <row r="825" spans="1:14" s="52" customFormat="1" x14ac:dyDescent="0.3">
      <c r="A825" s="158"/>
      <c r="B825" s="158"/>
      <c r="C825" s="158"/>
      <c r="D825" s="158"/>
      <c r="E825" s="158"/>
      <c r="F825" s="158"/>
      <c r="G825" s="158"/>
      <c r="H825" s="158"/>
      <c r="I825" s="158"/>
      <c r="J825" s="158"/>
      <c r="K825" s="158"/>
      <c r="L825" s="158"/>
      <c r="M825" s="158"/>
      <c r="N825" s="158"/>
    </row>
    <row r="826" spans="1:14" s="52" customFormat="1" x14ac:dyDescent="0.3">
      <c r="A826" s="158"/>
      <c r="B826" s="158"/>
      <c r="C826" s="158"/>
      <c r="D826" s="158"/>
      <c r="E826" s="158"/>
      <c r="F826" s="158"/>
      <c r="G826" s="158"/>
      <c r="H826" s="158"/>
      <c r="I826" s="158"/>
      <c r="J826" s="158"/>
      <c r="K826" s="158"/>
      <c r="L826" s="158"/>
      <c r="M826" s="158"/>
      <c r="N826" s="158"/>
    </row>
    <row r="827" spans="1:14" s="52" customFormat="1" x14ac:dyDescent="0.3">
      <c r="A827" s="158"/>
      <c r="B827" s="158"/>
      <c r="C827" s="158"/>
      <c r="D827" s="158"/>
      <c r="E827" s="158"/>
      <c r="F827" s="158"/>
      <c r="G827" s="158"/>
      <c r="H827" s="158"/>
      <c r="I827" s="158"/>
      <c r="J827" s="158"/>
      <c r="K827" s="158"/>
      <c r="L827" s="158"/>
      <c r="M827" s="158"/>
      <c r="N827" s="158"/>
    </row>
    <row r="828" spans="1:14" s="52" customFormat="1" x14ac:dyDescent="0.3">
      <c r="A828" s="158"/>
      <c r="B828" s="158"/>
      <c r="C828" s="158"/>
      <c r="D828" s="158"/>
      <c r="E828" s="158"/>
      <c r="F828" s="158"/>
      <c r="G828" s="158"/>
      <c r="H828" s="158"/>
      <c r="I828" s="158"/>
      <c r="J828" s="158"/>
      <c r="K828" s="158"/>
      <c r="L828" s="158"/>
      <c r="M828" s="158"/>
      <c r="N828" s="158"/>
    </row>
    <row r="829" spans="1:14" s="52" customFormat="1" x14ac:dyDescent="0.3">
      <c r="A829" s="158"/>
      <c r="B829" s="158"/>
      <c r="C829" s="158"/>
      <c r="D829" s="158"/>
      <c r="E829" s="158"/>
      <c r="F829" s="158"/>
      <c r="G829" s="158"/>
      <c r="H829" s="158"/>
      <c r="I829" s="158"/>
      <c r="J829" s="158"/>
      <c r="K829" s="158"/>
      <c r="L829" s="158"/>
      <c r="M829" s="158"/>
      <c r="N829" s="158"/>
    </row>
    <row r="830" spans="1:14" s="52" customFormat="1" x14ac:dyDescent="0.3">
      <c r="A830" s="158"/>
      <c r="B830" s="158"/>
      <c r="C830" s="158"/>
      <c r="D830" s="158"/>
      <c r="E830" s="158"/>
      <c r="F830" s="158"/>
      <c r="G830" s="158"/>
      <c r="H830" s="158"/>
      <c r="I830" s="158"/>
      <c r="J830" s="158"/>
      <c r="K830" s="158"/>
      <c r="L830" s="158"/>
      <c r="M830" s="158"/>
      <c r="N830" s="158"/>
    </row>
    <row r="831" spans="1:14" s="52" customFormat="1" x14ac:dyDescent="0.3">
      <c r="A831" s="158"/>
      <c r="B831" s="158"/>
      <c r="C831" s="158"/>
      <c r="D831" s="158"/>
      <c r="E831" s="158"/>
      <c r="F831" s="158"/>
      <c r="G831" s="158"/>
      <c r="H831" s="158"/>
      <c r="I831" s="158"/>
      <c r="J831" s="158"/>
      <c r="K831" s="158"/>
      <c r="L831" s="158"/>
      <c r="M831" s="158"/>
      <c r="N831" s="158"/>
    </row>
    <row r="832" spans="1:14" s="52" customFormat="1" x14ac:dyDescent="0.3">
      <c r="A832" s="158"/>
      <c r="B832" s="158"/>
      <c r="C832" s="158"/>
      <c r="D832" s="158"/>
      <c r="E832" s="158"/>
      <c r="F832" s="158"/>
      <c r="G832" s="158"/>
      <c r="H832" s="158"/>
      <c r="I832" s="158"/>
      <c r="J832" s="158"/>
      <c r="K832" s="158"/>
      <c r="L832" s="158"/>
      <c r="M832" s="158"/>
      <c r="N832" s="158"/>
    </row>
    <row r="833" spans="1:14" s="52" customFormat="1" x14ac:dyDescent="0.3">
      <c r="A833" s="158"/>
      <c r="B833" s="158"/>
      <c r="C833" s="158"/>
      <c r="D833" s="158"/>
      <c r="E833" s="158"/>
      <c r="F833" s="158"/>
      <c r="G833" s="158"/>
      <c r="H833" s="158"/>
      <c r="I833" s="158"/>
      <c r="J833" s="158"/>
      <c r="K833" s="158"/>
      <c r="L833" s="158"/>
      <c r="M833" s="158"/>
      <c r="N833" s="158"/>
    </row>
    <row r="834" spans="1:14" s="52" customFormat="1" x14ac:dyDescent="0.3">
      <c r="A834" s="158"/>
      <c r="B834" s="158"/>
      <c r="C834" s="158"/>
      <c r="D834" s="158"/>
      <c r="E834" s="158"/>
      <c r="F834" s="158"/>
      <c r="G834" s="158"/>
      <c r="H834" s="158"/>
      <c r="I834" s="158"/>
      <c r="J834" s="158"/>
      <c r="K834" s="158"/>
      <c r="L834" s="158"/>
      <c r="M834" s="158"/>
      <c r="N834" s="158"/>
    </row>
    <row r="835" spans="1:14" s="52" customFormat="1" x14ac:dyDescent="0.3">
      <c r="A835" s="158"/>
      <c r="B835" s="158"/>
      <c r="C835" s="158"/>
      <c r="D835" s="158"/>
      <c r="E835" s="158"/>
      <c r="F835" s="158"/>
      <c r="G835" s="158"/>
      <c r="H835" s="158"/>
      <c r="I835" s="158"/>
      <c r="J835" s="158"/>
      <c r="K835" s="158"/>
      <c r="L835" s="158"/>
      <c r="M835" s="158"/>
      <c r="N835" s="158"/>
    </row>
    <row r="836" spans="1:14" s="52" customFormat="1" x14ac:dyDescent="0.3">
      <c r="A836" s="158"/>
      <c r="B836" s="158"/>
      <c r="C836" s="158"/>
      <c r="D836" s="158"/>
      <c r="E836" s="158"/>
      <c r="F836" s="158"/>
      <c r="G836" s="158"/>
      <c r="H836" s="158"/>
      <c r="I836" s="158"/>
      <c r="J836" s="158"/>
      <c r="K836" s="158"/>
      <c r="L836" s="158"/>
      <c r="M836" s="158"/>
      <c r="N836" s="158"/>
    </row>
    <row r="837" spans="1:14" s="52" customFormat="1" x14ac:dyDescent="0.3">
      <c r="A837" s="158"/>
      <c r="B837" s="158"/>
      <c r="C837" s="158"/>
      <c r="D837" s="158"/>
      <c r="E837" s="158"/>
      <c r="F837" s="158"/>
      <c r="G837" s="158"/>
      <c r="H837" s="158"/>
      <c r="I837" s="158"/>
      <c r="J837" s="158"/>
      <c r="K837" s="158"/>
      <c r="L837" s="158"/>
      <c r="M837" s="158"/>
      <c r="N837" s="158"/>
    </row>
    <row r="838" spans="1:14" s="52" customFormat="1" x14ac:dyDescent="0.3">
      <c r="A838" s="158"/>
      <c r="B838" s="158"/>
      <c r="C838" s="158"/>
      <c r="D838" s="158"/>
      <c r="E838" s="158"/>
      <c r="F838" s="158"/>
      <c r="G838" s="158"/>
      <c r="H838" s="158"/>
      <c r="I838" s="158"/>
      <c r="J838" s="158"/>
      <c r="K838" s="158"/>
      <c r="L838" s="158"/>
      <c r="M838" s="158"/>
      <c r="N838" s="158"/>
    </row>
    <row r="839" spans="1:14" s="52" customFormat="1" x14ac:dyDescent="0.3">
      <c r="A839" s="158"/>
      <c r="B839" s="158"/>
      <c r="C839" s="158"/>
      <c r="D839" s="158"/>
      <c r="E839" s="158"/>
      <c r="F839" s="158"/>
      <c r="G839" s="158"/>
      <c r="H839" s="158"/>
      <c r="I839" s="158"/>
      <c r="J839" s="158"/>
      <c r="K839" s="158"/>
      <c r="L839" s="158"/>
      <c r="M839" s="158"/>
      <c r="N839" s="158"/>
    </row>
    <row r="840" spans="1:14" s="52" customFormat="1" x14ac:dyDescent="0.3">
      <c r="A840" s="158"/>
      <c r="B840" s="158"/>
      <c r="C840" s="158"/>
      <c r="D840" s="158"/>
      <c r="E840" s="158"/>
      <c r="F840" s="158"/>
      <c r="G840" s="158"/>
      <c r="H840" s="158"/>
      <c r="I840" s="158"/>
      <c r="J840" s="158"/>
      <c r="K840" s="158"/>
      <c r="L840" s="158"/>
      <c r="M840" s="158"/>
      <c r="N840" s="158"/>
    </row>
    <row r="841" spans="1:14" s="52" customFormat="1" x14ac:dyDescent="0.3">
      <c r="A841" s="158"/>
      <c r="B841" s="158"/>
      <c r="C841" s="158"/>
      <c r="D841" s="158"/>
      <c r="E841" s="158"/>
      <c r="F841" s="158"/>
      <c r="G841" s="158"/>
      <c r="H841" s="158"/>
      <c r="I841" s="158"/>
      <c r="J841" s="158"/>
      <c r="K841" s="158"/>
      <c r="L841" s="158"/>
      <c r="M841" s="158"/>
      <c r="N841" s="158"/>
    </row>
    <row r="842" spans="1:14" s="52" customFormat="1" x14ac:dyDescent="0.3">
      <c r="A842" s="158"/>
      <c r="B842" s="158"/>
      <c r="C842" s="158"/>
      <c r="D842" s="158"/>
      <c r="E842" s="158"/>
      <c r="F842" s="158"/>
      <c r="G842" s="158"/>
      <c r="H842" s="158"/>
      <c r="I842" s="158"/>
      <c r="J842" s="158"/>
      <c r="K842" s="158"/>
      <c r="L842" s="158"/>
      <c r="M842" s="158"/>
      <c r="N842" s="158"/>
    </row>
    <row r="843" spans="1:14" s="52" customFormat="1" x14ac:dyDescent="0.3">
      <c r="A843" s="158"/>
      <c r="B843" s="158"/>
      <c r="C843" s="158"/>
      <c r="D843" s="158"/>
      <c r="E843" s="158"/>
      <c r="F843" s="158"/>
      <c r="G843" s="158"/>
      <c r="H843" s="158"/>
      <c r="I843" s="158"/>
      <c r="J843" s="158"/>
      <c r="K843" s="158"/>
      <c r="L843" s="158"/>
      <c r="M843" s="158"/>
      <c r="N843" s="158"/>
    </row>
    <row r="844" spans="1:14" s="52" customFormat="1" x14ac:dyDescent="0.3">
      <c r="A844" s="158"/>
      <c r="B844" s="158"/>
      <c r="C844" s="158"/>
      <c r="D844" s="158"/>
      <c r="E844" s="158"/>
      <c r="F844" s="158"/>
      <c r="G844" s="158"/>
      <c r="H844" s="158"/>
      <c r="I844" s="158"/>
      <c r="J844" s="158"/>
      <c r="K844" s="158"/>
      <c r="L844" s="158"/>
      <c r="M844" s="158"/>
      <c r="N844" s="158"/>
    </row>
    <row r="845" spans="1:14" s="52" customFormat="1" x14ac:dyDescent="0.3">
      <c r="A845" s="158"/>
      <c r="B845" s="158"/>
      <c r="C845" s="158"/>
      <c r="D845" s="158"/>
      <c r="E845" s="158"/>
      <c r="F845" s="158"/>
      <c r="G845" s="158"/>
      <c r="H845" s="158"/>
      <c r="I845" s="158"/>
      <c r="J845" s="158"/>
      <c r="K845" s="158"/>
      <c r="L845" s="158"/>
      <c r="M845" s="158"/>
      <c r="N845" s="158"/>
    </row>
    <row r="846" spans="1:14" s="52" customFormat="1" x14ac:dyDescent="0.3">
      <c r="A846" s="158"/>
      <c r="B846" s="158"/>
      <c r="C846" s="158"/>
      <c r="D846" s="158"/>
      <c r="E846" s="158"/>
      <c r="F846" s="158"/>
      <c r="G846" s="158"/>
      <c r="H846" s="158"/>
      <c r="I846" s="158"/>
      <c r="J846" s="158"/>
      <c r="K846" s="158"/>
      <c r="L846" s="158"/>
      <c r="M846" s="158"/>
      <c r="N846" s="158"/>
    </row>
    <row r="847" spans="1:14" s="52" customFormat="1" x14ac:dyDescent="0.3">
      <c r="A847" s="158"/>
      <c r="B847" s="158"/>
      <c r="C847" s="158"/>
      <c r="D847" s="158"/>
      <c r="E847" s="158"/>
      <c r="F847" s="158"/>
      <c r="G847" s="158"/>
      <c r="H847" s="158"/>
      <c r="I847" s="158"/>
      <c r="J847" s="158"/>
      <c r="K847" s="158"/>
      <c r="L847" s="158"/>
      <c r="M847" s="158"/>
      <c r="N847" s="158"/>
    </row>
    <row r="848" spans="1:14" s="52" customFormat="1" x14ac:dyDescent="0.3">
      <c r="A848" s="158"/>
      <c r="B848" s="158"/>
      <c r="C848" s="158"/>
      <c r="D848" s="158"/>
      <c r="E848" s="158"/>
      <c r="F848" s="158"/>
      <c r="G848" s="158"/>
      <c r="H848" s="158"/>
      <c r="I848" s="158"/>
      <c r="J848" s="158"/>
      <c r="K848" s="158"/>
      <c r="L848" s="158"/>
      <c r="M848" s="158"/>
      <c r="N848" s="158"/>
    </row>
    <row r="849" spans="1:14" s="52" customFormat="1" x14ac:dyDescent="0.3">
      <c r="A849" s="158"/>
      <c r="B849" s="158"/>
      <c r="C849" s="158"/>
      <c r="D849" s="158"/>
      <c r="E849" s="158"/>
      <c r="F849" s="158"/>
      <c r="G849" s="158"/>
      <c r="H849" s="158"/>
      <c r="I849" s="158"/>
      <c r="J849" s="158"/>
      <c r="K849" s="158"/>
      <c r="L849" s="158"/>
      <c r="M849" s="158"/>
      <c r="N849" s="158"/>
    </row>
    <row r="850" spans="1:14" s="52" customFormat="1" x14ac:dyDescent="0.3">
      <c r="A850" s="158"/>
      <c r="B850" s="158"/>
      <c r="C850" s="158"/>
      <c r="D850" s="158"/>
      <c r="E850" s="158"/>
      <c r="F850" s="158"/>
      <c r="G850" s="158"/>
      <c r="H850" s="158"/>
      <c r="I850" s="158"/>
      <c r="J850" s="158"/>
      <c r="K850" s="158"/>
      <c r="L850" s="158"/>
      <c r="M850" s="158"/>
      <c r="N850" s="158"/>
    </row>
    <row r="851" spans="1:14" s="52" customFormat="1" x14ac:dyDescent="0.3">
      <c r="A851" s="158"/>
      <c r="B851" s="158"/>
      <c r="C851" s="158"/>
      <c r="D851" s="158"/>
      <c r="E851" s="158"/>
      <c r="F851" s="158"/>
      <c r="G851" s="158"/>
      <c r="H851" s="158"/>
      <c r="I851" s="158"/>
      <c r="J851" s="158"/>
      <c r="K851" s="158"/>
      <c r="L851" s="158"/>
      <c r="M851" s="158"/>
      <c r="N851" s="158"/>
    </row>
    <row r="852" spans="1:14" s="52" customFormat="1" x14ac:dyDescent="0.3">
      <c r="A852" s="158"/>
      <c r="B852" s="158"/>
      <c r="C852" s="158"/>
      <c r="D852" s="158"/>
      <c r="E852" s="158"/>
      <c r="F852" s="158"/>
      <c r="G852" s="158"/>
      <c r="H852" s="158"/>
      <c r="I852" s="158"/>
      <c r="J852" s="158"/>
      <c r="K852" s="158"/>
      <c r="L852" s="158"/>
      <c r="M852" s="158"/>
      <c r="N852" s="158"/>
    </row>
    <row r="853" spans="1:14" s="52" customFormat="1" x14ac:dyDescent="0.3">
      <c r="A853" s="158"/>
      <c r="B853" s="158"/>
      <c r="C853" s="158"/>
      <c r="D853" s="158"/>
      <c r="E853" s="158"/>
      <c r="F853" s="158"/>
      <c r="G853" s="158"/>
      <c r="H853" s="158"/>
      <c r="I853" s="158"/>
      <c r="J853" s="158"/>
      <c r="K853" s="158"/>
      <c r="L853" s="158"/>
      <c r="M853" s="158"/>
      <c r="N853" s="158"/>
    </row>
    <row r="854" spans="1:14" s="52" customFormat="1" x14ac:dyDescent="0.3">
      <c r="A854" s="158"/>
      <c r="B854" s="158"/>
      <c r="C854" s="158"/>
      <c r="D854" s="158"/>
      <c r="E854" s="158"/>
      <c r="F854" s="158"/>
      <c r="G854" s="158"/>
      <c r="H854" s="158"/>
      <c r="I854" s="158"/>
      <c r="J854" s="158"/>
      <c r="K854" s="158"/>
      <c r="L854" s="158"/>
      <c r="M854" s="158"/>
      <c r="N854" s="158"/>
    </row>
    <row r="855" spans="1:14" s="52" customFormat="1" x14ac:dyDescent="0.3">
      <c r="A855" s="158"/>
      <c r="B855" s="158"/>
      <c r="C855" s="158"/>
      <c r="D855" s="158"/>
      <c r="E855" s="158"/>
      <c r="F855" s="158"/>
      <c r="G855" s="158"/>
      <c r="H855" s="158"/>
      <c r="I855" s="158"/>
      <c r="J855" s="158"/>
      <c r="K855" s="158"/>
      <c r="L855" s="158"/>
      <c r="M855" s="158"/>
      <c r="N855" s="158"/>
    </row>
    <row r="856" spans="1:14" s="52" customFormat="1" x14ac:dyDescent="0.3">
      <c r="A856" s="158"/>
      <c r="B856" s="158"/>
      <c r="C856" s="158"/>
      <c r="D856" s="158"/>
      <c r="E856" s="158"/>
      <c r="F856" s="158"/>
      <c r="G856" s="158"/>
      <c r="H856" s="158"/>
      <c r="I856" s="158"/>
      <c r="J856" s="158"/>
      <c r="K856" s="158"/>
      <c r="L856" s="158"/>
      <c r="M856" s="158"/>
      <c r="N856" s="158"/>
    </row>
    <row r="857" spans="1:14" s="52" customFormat="1" x14ac:dyDescent="0.3">
      <c r="A857" s="158"/>
      <c r="B857" s="158"/>
      <c r="C857" s="158"/>
      <c r="D857" s="158"/>
      <c r="E857" s="158"/>
      <c r="F857" s="158"/>
      <c r="G857" s="158"/>
      <c r="H857" s="158"/>
      <c r="I857" s="158"/>
      <c r="J857" s="158"/>
      <c r="K857" s="158"/>
      <c r="L857" s="158"/>
      <c r="M857" s="158"/>
      <c r="N857" s="158"/>
    </row>
    <row r="858" spans="1:14" s="52" customFormat="1" x14ac:dyDescent="0.3">
      <c r="A858" s="158"/>
      <c r="B858" s="158"/>
      <c r="C858" s="158"/>
      <c r="D858" s="158"/>
      <c r="E858" s="158"/>
      <c r="F858" s="158"/>
      <c r="G858" s="158"/>
      <c r="H858" s="158"/>
      <c r="I858" s="158"/>
      <c r="J858" s="158"/>
      <c r="K858" s="158"/>
      <c r="L858" s="158"/>
      <c r="M858" s="158"/>
      <c r="N858" s="158"/>
    </row>
    <row r="859" spans="1:14" s="52" customFormat="1" x14ac:dyDescent="0.3">
      <c r="A859" s="158"/>
      <c r="B859" s="158"/>
      <c r="C859" s="158"/>
      <c r="D859" s="158"/>
      <c r="E859" s="158"/>
      <c r="F859" s="158"/>
      <c r="G859" s="158"/>
      <c r="H859" s="158"/>
      <c r="I859" s="158"/>
      <c r="J859" s="158"/>
      <c r="K859" s="158"/>
      <c r="L859" s="158"/>
      <c r="M859" s="158"/>
      <c r="N859" s="158"/>
    </row>
    <row r="860" spans="1:14" s="52" customFormat="1" x14ac:dyDescent="0.3">
      <c r="A860" s="158"/>
      <c r="B860" s="158"/>
      <c r="C860" s="158"/>
      <c r="D860" s="158"/>
      <c r="E860" s="158"/>
      <c r="F860" s="158"/>
      <c r="G860" s="158"/>
      <c r="H860" s="158"/>
      <c r="I860" s="158"/>
      <c r="J860" s="158"/>
      <c r="K860" s="158"/>
      <c r="L860" s="158"/>
      <c r="M860" s="158"/>
      <c r="N860" s="158"/>
    </row>
    <row r="861" spans="1:14" s="52" customFormat="1" x14ac:dyDescent="0.3">
      <c r="A861" s="158"/>
      <c r="B861" s="158"/>
      <c r="C861" s="158"/>
      <c r="D861" s="158"/>
      <c r="E861" s="158"/>
      <c r="F861" s="158"/>
      <c r="G861" s="158"/>
      <c r="H861" s="158"/>
      <c r="I861" s="158"/>
      <c r="J861" s="158"/>
      <c r="K861" s="158"/>
      <c r="L861" s="158"/>
      <c r="M861" s="158"/>
      <c r="N861" s="158"/>
    </row>
    <row r="862" spans="1:14" s="52" customFormat="1" x14ac:dyDescent="0.3">
      <c r="A862" s="158"/>
      <c r="B862" s="158"/>
      <c r="C862" s="158"/>
      <c r="D862" s="158"/>
      <c r="E862" s="158"/>
      <c r="F862" s="158"/>
      <c r="G862" s="158"/>
      <c r="H862" s="158"/>
      <c r="I862" s="158"/>
      <c r="J862" s="158"/>
      <c r="K862" s="158"/>
      <c r="L862" s="158"/>
      <c r="M862" s="158"/>
      <c r="N862" s="158"/>
    </row>
    <row r="863" spans="1:14" s="52" customFormat="1" x14ac:dyDescent="0.3">
      <c r="A863" s="158"/>
      <c r="B863" s="158"/>
      <c r="C863" s="158"/>
      <c r="D863" s="158"/>
      <c r="E863" s="158"/>
      <c r="F863" s="158"/>
      <c r="G863" s="158"/>
      <c r="H863" s="158"/>
      <c r="I863" s="158"/>
      <c r="J863" s="158"/>
      <c r="K863" s="158"/>
      <c r="L863" s="158"/>
      <c r="M863" s="158"/>
      <c r="N863" s="158"/>
    </row>
    <row r="864" spans="1:14" s="52" customFormat="1" x14ac:dyDescent="0.3">
      <c r="A864" s="158"/>
      <c r="B864" s="158"/>
      <c r="C864" s="158"/>
      <c r="D864" s="158"/>
      <c r="E864" s="158"/>
      <c r="F864" s="158"/>
      <c r="G864" s="158"/>
      <c r="H864" s="158"/>
      <c r="I864" s="158"/>
      <c r="J864" s="158"/>
      <c r="K864" s="158"/>
      <c r="L864" s="158"/>
      <c r="M864" s="158"/>
      <c r="N864" s="158"/>
    </row>
    <row r="865" spans="1:14" s="52" customFormat="1" x14ac:dyDescent="0.3">
      <c r="A865" s="158"/>
      <c r="B865" s="158"/>
      <c r="C865" s="158"/>
      <c r="D865" s="158"/>
      <c r="E865" s="158"/>
      <c r="F865" s="158"/>
      <c r="G865" s="158"/>
      <c r="H865" s="158"/>
      <c r="I865" s="158"/>
      <c r="J865" s="158"/>
      <c r="K865" s="158"/>
      <c r="L865" s="158"/>
      <c r="M865" s="158"/>
      <c r="N865" s="158"/>
    </row>
    <row r="866" spans="1:14" s="52" customFormat="1" x14ac:dyDescent="0.3">
      <c r="A866" s="158"/>
      <c r="B866" s="158"/>
      <c r="C866" s="158"/>
      <c r="D866" s="158"/>
      <c r="E866" s="158"/>
      <c r="F866" s="158"/>
      <c r="G866" s="158"/>
      <c r="H866" s="158"/>
      <c r="I866" s="158"/>
      <c r="J866" s="158"/>
      <c r="K866" s="158"/>
      <c r="L866" s="158"/>
      <c r="M866" s="158"/>
      <c r="N866" s="158"/>
    </row>
    <row r="867" spans="1:14" s="52" customFormat="1" x14ac:dyDescent="0.3">
      <c r="A867" s="158"/>
      <c r="B867" s="158"/>
      <c r="C867" s="158"/>
      <c r="D867" s="158"/>
      <c r="E867" s="158"/>
      <c r="F867" s="158"/>
      <c r="G867" s="158"/>
      <c r="H867" s="158"/>
      <c r="I867" s="158"/>
      <c r="J867" s="158"/>
      <c r="K867" s="158"/>
      <c r="L867" s="158"/>
      <c r="M867" s="158"/>
      <c r="N867" s="158"/>
    </row>
    <row r="868" spans="1:14" s="52" customFormat="1" x14ac:dyDescent="0.3">
      <c r="A868" s="158"/>
      <c r="B868" s="158"/>
      <c r="C868" s="158"/>
      <c r="D868" s="158"/>
      <c r="E868" s="158"/>
      <c r="F868" s="158"/>
      <c r="G868" s="158"/>
      <c r="H868" s="158"/>
      <c r="I868" s="158"/>
      <c r="J868" s="158"/>
      <c r="K868" s="158"/>
      <c r="L868" s="158"/>
      <c r="M868" s="158"/>
      <c r="N868" s="158"/>
    </row>
    <row r="869" spans="1:14" s="52" customFormat="1" x14ac:dyDescent="0.3">
      <c r="A869" s="158"/>
      <c r="B869" s="158"/>
      <c r="C869" s="158"/>
      <c r="D869" s="158"/>
      <c r="E869" s="158"/>
      <c r="F869" s="158"/>
      <c r="G869" s="158"/>
      <c r="H869" s="158"/>
      <c r="I869" s="158"/>
      <c r="J869" s="158"/>
      <c r="K869" s="158"/>
      <c r="L869" s="158"/>
      <c r="M869" s="158"/>
      <c r="N869" s="158"/>
    </row>
    <row r="870" spans="1:14" s="52" customFormat="1" x14ac:dyDescent="0.3">
      <c r="A870" s="158"/>
      <c r="B870" s="158"/>
      <c r="C870" s="158"/>
      <c r="D870" s="158"/>
      <c r="E870" s="158"/>
      <c r="F870" s="158"/>
      <c r="G870" s="158"/>
      <c r="H870" s="158"/>
      <c r="I870" s="158"/>
      <c r="J870" s="158"/>
      <c r="K870" s="158"/>
      <c r="L870" s="158"/>
      <c r="M870" s="158"/>
      <c r="N870" s="158"/>
    </row>
    <row r="871" spans="1:14" s="52" customFormat="1" x14ac:dyDescent="0.3">
      <c r="A871" s="158"/>
      <c r="B871" s="158"/>
      <c r="C871" s="158"/>
      <c r="D871" s="158"/>
      <c r="E871" s="158"/>
      <c r="F871" s="158"/>
      <c r="G871" s="158"/>
      <c r="H871" s="158"/>
      <c r="I871" s="158"/>
      <c r="J871" s="158"/>
      <c r="K871" s="158"/>
      <c r="L871" s="158"/>
      <c r="M871" s="158"/>
      <c r="N871" s="158"/>
    </row>
    <row r="872" spans="1:14" s="52" customFormat="1" x14ac:dyDescent="0.3">
      <c r="A872" s="158"/>
      <c r="B872" s="158"/>
      <c r="C872" s="158"/>
      <c r="D872" s="158"/>
      <c r="E872" s="158"/>
      <c r="F872" s="158"/>
      <c r="G872" s="158"/>
      <c r="H872" s="158"/>
      <c r="I872" s="158"/>
      <c r="J872" s="158"/>
      <c r="K872" s="158"/>
      <c r="L872" s="158"/>
      <c r="M872" s="158"/>
      <c r="N872" s="158"/>
    </row>
    <row r="873" spans="1:14" s="52" customFormat="1" x14ac:dyDescent="0.3">
      <c r="A873" s="158"/>
      <c r="B873" s="158"/>
      <c r="C873" s="158"/>
      <c r="D873" s="158"/>
      <c r="E873" s="158"/>
      <c r="F873" s="158"/>
      <c r="G873" s="158"/>
      <c r="H873" s="158"/>
      <c r="I873" s="158"/>
      <c r="J873" s="158"/>
      <c r="K873" s="158"/>
      <c r="L873" s="158"/>
      <c r="M873" s="158"/>
      <c r="N873" s="158"/>
    </row>
    <row r="874" spans="1:14" s="52" customFormat="1" x14ac:dyDescent="0.3">
      <c r="A874" s="158"/>
      <c r="B874" s="158"/>
      <c r="C874" s="158"/>
      <c r="D874" s="158"/>
      <c r="E874" s="158"/>
      <c r="F874" s="158"/>
      <c r="G874" s="158"/>
      <c r="H874" s="158"/>
      <c r="I874" s="158"/>
      <c r="J874" s="158"/>
      <c r="K874" s="158"/>
      <c r="L874" s="158"/>
      <c r="M874" s="158"/>
      <c r="N874" s="158"/>
    </row>
  </sheetData>
  <mergeCells count="20">
    <mergeCell ref="J16:K16"/>
    <mergeCell ref="L16:M16"/>
    <mergeCell ref="N16:N17"/>
    <mergeCell ref="O16:O17"/>
    <mergeCell ref="F7:O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:O1"/>
    <mergeCell ref="A2:O2"/>
    <mergeCell ref="A3:O3"/>
    <mergeCell ref="A4:O4"/>
    <mergeCell ref="A5:O5"/>
    <mergeCell ref="F6:O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D29A-691C-44BB-922D-8BE49781856D}">
  <dimension ref="A1:BF807"/>
  <sheetViews>
    <sheetView workbookViewId="0">
      <selection activeCell="H15" sqref="H15"/>
    </sheetView>
  </sheetViews>
  <sheetFormatPr baseColWidth="10" defaultColWidth="11.42578125" defaultRowHeight="15.75" x14ac:dyDescent="0.3"/>
  <cols>
    <col min="1" max="1" width="5.5703125" style="159" customWidth="1"/>
    <col min="2" max="2" width="5.28515625" style="159" customWidth="1"/>
    <col min="3" max="4" width="5" style="159" customWidth="1"/>
    <col min="5" max="5" width="5.28515625" style="159" customWidth="1"/>
    <col min="6" max="6" width="57.28515625" style="159" customWidth="1"/>
    <col min="7" max="7" width="15.85546875" style="159" customWidth="1"/>
    <col min="8" max="8" width="14.28515625" style="159" customWidth="1"/>
    <col min="9" max="9" width="14.85546875" style="159" customWidth="1"/>
    <col min="10" max="10" width="15.5703125" style="159" customWidth="1"/>
    <col min="11" max="11" width="11.42578125" style="53"/>
    <col min="12" max="58" width="11.42578125" style="52"/>
    <col min="59" max="16384" width="11.42578125" style="53"/>
  </cols>
  <sheetData>
    <row r="1" spans="1:11" ht="15.75" customHeight="1" x14ac:dyDescent="0.2">
      <c r="A1" s="49">
        <f>+[1]PPNE1!B1</f>
        <v>0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ht="15.75" customHeight="1" x14ac:dyDescent="0.25">
      <c r="A2" s="54" t="s">
        <v>32</v>
      </c>
      <c r="B2" s="5"/>
      <c r="C2" s="5"/>
      <c r="D2" s="5"/>
      <c r="E2" s="5"/>
      <c r="F2" s="5"/>
      <c r="G2" s="5"/>
      <c r="H2" s="5"/>
      <c r="I2" s="5"/>
      <c r="J2" s="5"/>
      <c r="K2" s="55"/>
    </row>
    <row r="3" spans="1:11" ht="15.75" customHeight="1" x14ac:dyDescent="0.25">
      <c r="A3" s="56" t="s">
        <v>33</v>
      </c>
      <c r="B3" s="7"/>
      <c r="C3" s="7"/>
      <c r="D3" s="7"/>
      <c r="E3" s="7"/>
      <c r="F3" s="7"/>
      <c r="G3" s="7"/>
      <c r="H3" s="7"/>
      <c r="I3" s="7"/>
      <c r="J3" s="7"/>
      <c r="K3" s="57"/>
    </row>
    <row r="4" spans="1:11" ht="15.75" customHeight="1" x14ac:dyDescent="0.2">
      <c r="A4" s="8" t="s">
        <v>424</v>
      </c>
      <c r="B4" s="9"/>
      <c r="C4" s="9"/>
      <c r="D4" s="9"/>
      <c r="E4" s="9"/>
      <c r="F4" s="9"/>
      <c r="G4" s="9"/>
      <c r="H4" s="9"/>
      <c r="I4" s="9"/>
      <c r="J4" s="9"/>
      <c r="K4" s="58"/>
    </row>
    <row r="5" spans="1:11" ht="15.75" customHeight="1" x14ac:dyDescent="0.2">
      <c r="A5" s="8">
        <f>+[1]PPNE1!C5</f>
        <v>2022</v>
      </c>
      <c r="B5" s="9"/>
      <c r="C5" s="9"/>
      <c r="D5" s="9"/>
      <c r="E5" s="9"/>
      <c r="F5" s="9"/>
      <c r="G5" s="9"/>
      <c r="H5" s="9"/>
      <c r="I5" s="9"/>
      <c r="J5" s="9"/>
      <c r="K5" s="58"/>
    </row>
    <row r="6" spans="1:11" ht="15.75" customHeight="1" x14ac:dyDescent="0.2">
      <c r="A6" s="10" t="s">
        <v>1</v>
      </c>
      <c r="B6" s="11"/>
      <c r="C6" s="11"/>
      <c r="D6" s="11"/>
      <c r="E6" s="11"/>
      <c r="F6" s="12" t="str">
        <f>+[1]PPNE1!B6</f>
        <v>Norcentral</v>
      </c>
      <c r="G6" s="12"/>
      <c r="H6" s="12"/>
      <c r="I6" s="12"/>
      <c r="J6" s="12"/>
      <c r="K6" s="59"/>
    </row>
    <row r="7" spans="1:11" ht="15.75" customHeight="1" x14ac:dyDescent="0.2">
      <c r="A7" s="13" t="s">
        <v>35</v>
      </c>
      <c r="B7" s="14"/>
      <c r="C7" s="14"/>
      <c r="D7" s="15"/>
      <c r="E7" s="14"/>
      <c r="F7" s="60" t="str">
        <f>+[1]PPNE1!B7</f>
        <v>HOSPITAL PROVINCIAL RICARDO LIMARDO</v>
      </c>
      <c r="G7" s="60"/>
      <c r="H7" s="60"/>
      <c r="I7" s="60"/>
      <c r="J7" s="60"/>
      <c r="K7" s="61"/>
    </row>
    <row r="8" spans="1:11" ht="15.75" customHeight="1" x14ac:dyDescent="0.2">
      <c r="A8" s="62" t="s">
        <v>0</v>
      </c>
      <c r="B8" s="63"/>
      <c r="C8" s="63"/>
      <c r="D8" s="63"/>
      <c r="E8" s="63"/>
      <c r="F8" s="63"/>
      <c r="G8" s="63"/>
      <c r="H8" s="63"/>
      <c r="I8" s="63"/>
      <c r="J8" s="63"/>
      <c r="K8" s="64"/>
    </row>
    <row r="9" spans="1:11" ht="13.5" x14ac:dyDescent="0.25">
      <c r="A9" s="65" t="s">
        <v>36</v>
      </c>
      <c r="B9" s="66"/>
      <c r="C9" s="66"/>
      <c r="D9" s="66"/>
      <c r="E9" s="67"/>
      <c r="F9" s="68"/>
      <c r="G9" s="69">
        <f>+[1]PPNE3!F16</f>
        <v>29600000</v>
      </c>
      <c r="H9" s="70"/>
      <c r="I9" s="70"/>
      <c r="J9" s="70"/>
      <c r="K9" s="71"/>
    </row>
    <row r="10" spans="1:11" ht="13.5" x14ac:dyDescent="0.25">
      <c r="A10" s="65" t="s">
        <v>37</v>
      </c>
      <c r="B10" s="66"/>
      <c r="C10" s="66"/>
      <c r="D10" s="66"/>
      <c r="E10" s="67"/>
      <c r="F10" s="68"/>
      <c r="G10" s="69">
        <f>+[1]PPNE3!F22</f>
        <v>162815630.04000002</v>
      </c>
      <c r="H10" s="70"/>
      <c r="I10" s="70"/>
      <c r="J10" s="70"/>
      <c r="K10" s="71"/>
    </row>
    <row r="11" spans="1:11" ht="13.5" x14ac:dyDescent="0.25">
      <c r="A11" s="65" t="s">
        <v>38</v>
      </c>
      <c r="B11" s="66"/>
      <c r="C11" s="66"/>
      <c r="D11" s="66"/>
      <c r="E11" s="67"/>
      <c r="F11" s="68"/>
      <c r="G11" s="69">
        <f>+[1]PPNE3!F15</f>
        <v>251280027.47999999</v>
      </c>
      <c r="H11" s="70"/>
      <c r="I11" s="70"/>
      <c r="J11" s="70"/>
      <c r="K11" s="71"/>
    </row>
    <row r="12" spans="1:11" ht="13.5" x14ac:dyDescent="0.25">
      <c r="A12" s="65" t="s">
        <v>39</v>
      </c>
      <c r="B12" s="66"/>
      <c r="C12" s="66"/>
      <c r="D12" s="66"/>
      <c r="E12" s="67"/>
      <c r="F12" s="68"/>
      <c r="G12" s="69">
        <f>[1]PPNE3!F11+[1]PPNE3!F12+[1]PPNE3!F17+[1]PPNE3!F20+[1]PPNE3!F21</f>
        <v>3975000</v>
      </c>
      <c r="H12" s="70"/>
      <c r="I12" s="70"/>
      <c r="J12" s="70"/>
      <c r="K12" s="71"/>
    </row>
    <row r="13" spans="1:11" ht="13.5" x14ac:dyDescent="0.25">
      <c r="A13" s="72" t="s">
        <v>19</v>
      </c>
      <c r="B13" s="66"/>
      <c r="C13" s="66"/>
      <c r="D13" s="66"/>
      <c r="E13" s="67"/>
      <c r="F13" s="68"/>
      <c r="G13" s="73">
        <f>+[1]PPNE3!F18</f>
        <v>0</v>
      </c>
      <c r="H13" s="70"/>
      <c r="I13" s="70"/>
      <c r="J13" s="70"/>
      <c r="K13" s="71"/>
    </row>
    <row r="14" spans="1:11" ht="14.25" thickBot="1" x14ac:dyDescent="0.3">
      <c r="A14" s="74" t="s">
        <v>40</v>
      </c>
      <c r="B14" s="75"/>
      <c r="C14" s="75"/>
      <c r="D14" s="75"/>
      <c r="E14" s="76"/>
      <c r="F14" s="77"/>
      <c r="G14" s="78">
        <f>SUM(G9:G13)</f>
        <v>447670657.51999998</v>
      </c>
      <c r="H14" s="79"/>
      <c r="I14" s="79"/>
      <c r="J14" s="79"/>
      <c r="K14" s="80"/>
    </row>
    <row r="15" spans="1:11" ht="15.75" customHeight="1" thickTop="1" x14ac:dyDescent="0.2">
      <c r="A15" s="81" t="s">
        <v>41</v>
      </c>
      <c r="B15" s="82"/>
      <c r="C15" s="82"/>
      <c r="D15" s="82"/>
      <c r="E15" s="82"/>
      <c r="F15" s="82"/>
      <c r="G15" s="82"/>
      <c r="H15" s="82"/>
      <c r="I15" s="82"/>
      <c r="J15" s="82"/>
      <c r="K15" s="83"/>
    </row>
    <row r="16" spans="1:11" ht="19.5" customHeight="1" x14ac:dyDescent="0.2">
      <c r="A16" s="84" t="s">
        <v>42</v>
      </c>
      <c r="B16" s="84" t="s">
        <v>3</v>
      </c>
      <c r="C16" s="84" t="s">
        <v>4</v>
      </c>
      <c r="D16" s="84" t="s">
        <v>5</v>
      </c>
      <c r="E16" s="84" t="s">
        <v>6</v>
      </c>
      <c r="F16" s="85" t="s">
        <v>43</v>
      </c>
      <c r="G16" s="86" t="s">
        <v>425</v>
      </c>
      <c r="H16" s="86" t="s">
        <v>24</v>
      </c>
      <c r="I16" s="86" t="s">
        <v>426</v>
      </c>
      <c r="J16" s="89" t="s">
        <v>49</v>
      </c>
      <c r="K16" s="89" t="s">
        <v>9</v>
      </c>
    </row>
    <row r="17" spans="1:11" ht="44.25" customHeight="1" x14ac:dyDescent="0.2">
      <c r="A17" s="84"/>
      <c r="B17" s="84"/>
      <c r="C17" s="84"/>
      <c r="D17" s="84"/>
      <c r="E17" s="84"/>
      <c r="F17" s="90"/>
      <c r="G17" s="86"/>
      <c r="H17" s="86"/>
      <c r="I17" s="86"/>
      <c r="J17" s="92"/>
      <c r="K17" s="92"/>
    </row>
    <row r="18" spans="1:11" ht="12.75" x14ac:dyDescent="0.2">
      <c r="A18" s="93">
        <v>2</v>
      </c>
      <c r="B18" s="94"/>
      <c r="C18" s="94"/>
      <c r="D18" s="94"/>
      <c r="E18" s="94"/>
      <c r="F18" s="95" t="s">
        <v>54</v>
      </c>
      <c r="G18" s="96">
        <v>29100000</v>
      </c>
      <c r="H18" s="96">
        <v>167290630.04000002</v>
      </c>
      <c r="I18" s="96">
        <v>251280027.47999999</v>
      </c>
      <c r="J18" s="96">
        <v>447670657.51999998</v>
      </c>
      <c r="K18" s="97">
        <v>100</v>
      </c>
    </row>
    <row r="19" spans="1:11" ht="12.75" x14ac:dyDescent="0.2">
      <c r="A19" s="98">
        <v>2</v>
      </c>
      <c r="B19" s="99">
        <v>1</v>
      </c>
      <c r="C19" s="100"/>
      <c r="D19" s="100"/>
      <c r="E19" s="100"/>
      <c r="F19" s="101" t="s">
        <v>55</v>
      </c>
      <c r="G19" s="102">
        <v>0</v>
      </c>
      <c r="H19" s="102">
        <v>56190574.220000006</v>
      </c>
      <c r="I19" s="102">
        <v>251280027.47999999</v>
      </c>
      <c r="J19" s="102">
        <v>307470601.69999999</v>
      </c>
      <c r="K19" s="103">
        <v>68.682321821877167</v>
      </c>
    </row>
    <row r="20" spans="1:11" ht="12.75" x14ac:dyDescent="0.2">
      <c r="A20" s="104">
        <v>2</v>
      </c>
      <c r="B20" s="105">
        <v>1</v>
      </c>
      <c r="C20" s="105">
        <v>1</v>
      </c>
      <c r="D20" s="105"/>
      <c r="E20" s="105"/>
      <c r="F20" s="106" t="s">
        <v>56</v>
      </c>
      <c r="G20" s="107">
        <v>0</v>
      </c>
      <c r="H20" s="107">
        <v>43825654.340000004</v>
      </c>
      <c r="I20" s="107">
        <v>251280027.47999999</v>
      </c>
      <c r="J20" s="107">
        <v>295105681.81999999</v>
      </c>
      <c r="K20" s="108">
        <v>65.920264565656936</v>
      </c>
    </row>
    <row r="21" spans="1:11" ht="12.75" x14ac:dyDescent="0.2">
      <c r="A21" s="109">
        <v>2</v>
      </c>
      <c r="B21" s="110">
        <v>1</v>
      </c>
      <c r="C21" s="110">
        <v>1</v>
      </c>
      <c r="D21" s="110">
        <v>1</v>
      </c>
      <c r="E21" s="110"/>
      <c r="F21" s="111" t="s">
        <v>57</v>
      </c>
      <c r="G21" s="160">
        <v>0</v>
      </c>
      <c r="H21" s="160">
        <v>15477705.08</v>
      </c>
      <c r="I21" s="160">
        <v>251280027.47999999</v>
      </c>
      <c r="J21" s="160">
        <v>266757732.56</v>
      </c>
      <c r="K21" s="113">
        <v>59.587942180034972</v>
      </c>
    </row>
    <row r="22" spans="1:11" ht="12.75" x14ac:dyDescent="0.2">
      <c r="A22" s="114">
        <v>2</v>
      </c>
      <c r="B22" s="115">
        <v>1</v>
      </c>
      <c r="C22" s="115">
        <v>1</v>
      </c>
      <c r="D22" s="115">
        <v>1</v>
      </c>
      <c r="E22" s="115" t="s">
        <v>58</v>
      </c>
      <c r="F22" s="116" t="s">
        <v>59</v>
      </c>
      <c r="G22" s="117"/>
      <c r="H22" s="117"/>
      <c r="I22" s="117">
        <v>251280027.47999999</v>
      </c>
      <c r="J22" s="117">
        <f t="shared" ref="J22:J27" si="0">SUBTOTAL(9,G22:I22)</f>
        <v>251280027.47999999</v>
      </c>
      <c r="K22" s="118">
        <f t="shared" ref="K22:K27" si="1">IFERROR(J22/$J$18*100,"0.00")</f>
        <v>56.130555634813717</v>
      </c>
    </row>
    <row r="23" spans="1:11" ht="12.75" x14ac:dyDescent="0.2">
      <c r="A23" s="114">
        <v>2</v>
      </c>
      <c r="B23" s="115">
        <v>1</v>
      </c>
      <c r="C23" s="115">
        <v>1</v>
      </c>
      <c r="D23" s="115">
        <v>1</v>
      </c>
      <c r="E23" s="115" t="s">
        <v>60</v>
      </c>
      <c r="F23" s="119" t="s">
        <v>61</v>
      </c>
      <c r="G23" s="117"/>
      <c r="H23" s="117"/>
      <c r="I23" s="117"/>
      <c r="J23" s="117">
        <f t="shared" si="0"/>
        <v>0</v>
      </c>
      <c r="K23" s="118">
        <f t="shared" si="1"/>
        <v>0</v>
      </c>
    </row>
    <row r="24" spans="1:11" ht="12.75" x14ac:dyDescent="0.2">
      <c r="A24" s="114">
        <v>2</v>
      </c>
      <c r="B24" s="115">
        <v>1</v>
      </c>
      <c r="C24" s="115">
        <v>1</v>
      </c>
      <c r="D24" s="115">
        <v>1</v>
      </c>
      <c r="E24" s="115" t="s">
        <v>62</v>
      </c>
      <c r="F24" s="119" t="s">
        <v>63</v>
      </c>
      <c r="G24" s="117"/>
      <c r="H24" s="117"/>
      <c r="I24" s="117"/>
      <c r="J24" s="117">
        <f t="shared" si="0"/>
        <v>0</v>
      </c>
      <c r="K24" s="118">
        <f t="shared" si="1"/>
        <v>0</v>
      </c>
    </row>
    <row r="25" spans="1:11" ht="12.75" x14ac:dyDescent="0.2">
      <c r="A25" s="114">
        <v>2</v>
      </c>
      <c r="B25" s="115">
        <v>1</v>
      </c>
      <c r="C25" s="115">
        <v>1</v>
      </c>
      <c r="D25" s="115">
        <v>1</v>
      </c>
      <c r="E25" s="115" t="s">
        <v>64</v>
      </c>
      <c r="F25" s="119" t="s">
        <v>65</v>
      </c>
      <c r="G25" s="117"/>
      <c r="H25" s="117"/>
      <c r="I25" s="117"/>
      <c r="J25" s="117">
        <f t="shared" si="0"/>
        <v>0</v>
      </c>
      <c r="K25" s="118">
        <f t="shared" si="1"/>
        <v>0</v>
      </c>
    </row>
    <row r="26" spans="1:11" ht="12.75" x14ac:dyDescent="0.2">
      <c r="A26" s="114">
        <v>2</v>
      </c>
      <c r="B26" s="115">
        <v>1</v>
      </c>
      <c r="C26" s="115">
        <v>1</v>
      </c>
      <c r="D26" s="115">
        <v>1</v>
      </c>
      <c r="E26" s="115" t="s">
        <v>66</v>
      </c>
      <c r="F26" s="119" t="s">
        <v>67</v>
      </c>
      <c r="G26" s="117"/>
      <c r="H26" s="117">
        <v>15477705.08</v>
      </c>
      <c r="I26" s="117"/>
      <c r="J26" s="117">
        <f t="shared" si="0"/>
        <v>15477705.08</v>
      </c>
      <c r="K26" s="118">
        <f t="shared" si="1"/>
        <v>3.457386545221254</v>
      </c>
    </row>
    <row r="27" spans="1:11" ht="12.75" x14ac:dyDescent="0.2">
      <c r="A27" s="114">
        <v>2</v>
      </c>
      <c r="B27" s="115">
        <v>1</v>
      </c>
      <c r="C27" s="115">
        <v>1</v>
      </c>
      <c r="D27" s="115">
        <v>1</v>
      </c>
      <c r="E27" s="115" t="s">
        <v>68</v>
      </c>
      <c r="F27" s="119" t="s">
        <v>69</v>
      </c>
      <c r="G27" s="117"/>
      <c r="H27" s="117"/>
      <c r="I27" s="117"/>
      <c r="J27" s="117">
        <f t="shared" si="0"/>
        <v>0</v>
      </c>
      <c r="K27" s="118">
        <f t="shared" si="1"/>
        <v>0</v>
      </c>
    </row>
    <row r="28" spans="1:11" ht="12.75" x14ac:dyDescent="0.2">
      <c r="A28" s="109">
        <v>2</v>
      </c>
      <c r="B28" s="110">
        <v>1</v>
      </c>
      <c r="C28" s="110">
        <v>1</v>
      </c>
      <c r="D28" s="110">
        <v>2</v>
      </c>
      <c r="E28" s="110"/>
      <c r="F28" s="111" t="s">
        <v>70</v>
      </c>
      <c r="G28" s="160">
        <v>0</v>
      </c>
      <c r="H28" s="160">
        <v>25364095.199999999</v>
      </c>
      <c r="I28" s="160">
        <v>0</v>
      </c>
      <c r="J28" s="160">
        <v>25364095.199999999</v>
      </c>
      <c r="K28" s="113">
        <v>5.6657935412858373</v>
      </c>
    </row>
    <row r="29" spans="1:11" ht="12.75" x14ac:dyDescent="0.2">
      <c r="A29" s="114">
        <v>2</v>
      </c>
      <c r="B29" s="115">
        <v>1</v>
      </c>
      <c r="C29" s="115">
        <v>1</v>
      </c>
      <c r="D29" s="115">
        <v>2</v>
      </c>
      <c r="E29" s="115" t="s">
        <v>58</v>
      </c>
      <c r="F29" s="119" t="s">
        <v>71</v>
      </c>
      <c r="G29" s="117"/>
      <c r="H29" s="117">
        <v>25364095.199999999</v>
      </c>
      <c r="I29" s="117"/>
      <c r="J29" s="117">
        <f t="shared" ref="J29:J35" si="2">SUBTOTAL(9,G29:I29)</f>
        <v>25364095.199999999</v>
      </c>
      <c r="K29" s="118">
        <f t="shared" ref="K29:K35" si="3">IFERROR(J29/$J$18*100,"0.00")</f>
        <v>5.6657935412858373</v>
      </c>
    </row>
    <row r="30" spans="1:11" ht="12.75" x14ac:dyDescent="0.2">
      <c r="A30" s="114">
        <v>2</v>
      </c>
      <c r="B30" s="115">
        <v>1</v>
      </c>
      <c r="C30" s="115">
        <v>1</v>
      </c>
      <c r="D30" s="115">
        <v>2</v>
      </c>
      <c r="E30" s="115" t="s">
        <v>60</v>
      </c>
      <c r="F30" s="119" t="s">
        <v>72</v>
      </c>
      <c r="G30" s="117"/>
      <c r="H30" s="117"/>
      <c r="I30" s="117"/>
      <c r="J30" s="117">
        <f t="shared" si="2"/>
        <v>0</v>
      </c>
      <c r="K30" s="118">
        <f t="shared" si="3"/>
        <v>0</v>
      </c>
    </row>
    <row r="31" spans="1:11" ht="12.75" x14ac:dyDescent="0.2">
      <c r="A31" s="114">
        <v>2</v>
      </c>
      <c r="B31" s="115">
        <v>1</v>
      </c>
      <c r="C31" s="115">
        <v>1</v>
      </c>
      <c r="D31" s="115">
        <v>2</v>
      </c>
      <c r="E31" s="115" t="s">
        <v>62</v>
      </c>
      <c r="F31" s="119" t="s">
        <v>73</v>
      </c>
      <c r="G31" s="117"/>
      <c r="H31" s="117"/>
      <c r="I31" s="117"/>
      <c r="J31" s="117">
        <f t="shared" si="2"/>
        <v>0</v>
      </c>
      <c r="K31" s="118">
        <f t="shared" si="3"/>
        <v>0</v>
      </c>
    </row>
    <row r="32" spans="1:11" ht="12.75" x14ac:dyDescent="0.2">
      <c r="A32" s="114">
        <v>2</v>
      </c>
      <c r="B32" s="115">
        <v>1</v>
      </c>
      <c r="C32" s="115">
        <v>1</v>
      </c>
      <c r="D32" s="115">
        <v>2</v>
      </c>
      <c r="E32" s="115" t="s">
        <v>64</v>
      </c>
      <c r="F32" s="119" t="s">
        <v>74</v>
      </c>
      <c r="G32" s="117"/>
      <c r="H32" s="117"/>
      <c r="I32" s="117"/>
      <c r="J32" s="117">
        <f t="shared" si="2"/>
        <v>0</v>
      </c>
      <c r="K32" s="118">
        <f t="shared" si="3"/>
        <v>0</v>
      </c>
    </row>
    <row r="33" spans="1:11" ht="12.75" x14ac:dyDescent="0.2">
      <c r="A33" s="114">
        <v>2</v>
      </c>
      <c r="B33" s="115">
        <v>1</v>
      </c>
      <c r="C33" s="115">
        <v>1</v>
      </c>
      <c r="D33" s="115">
        <v>2</v>
      </c>
      <c r="E33" s="115" t="s">
        <v>66</v>
      </c>
      <c r="F33" s="119" t="s">
        <v>75</v>
      </c>
      <c r="G33" s="117"/>
      <c r="H33" s="117"/>
      <c r="I33" s="117"/>
      <c r="J33" s="117">
        <f t="shared" si="2"/>
        <v>0</v>
      </c>
      <c r="K33" s="118">
        <f t="shared" si="3"/>
        <v>0</v>
      </c>
    </row>
    <row r="34" spans="1:11" ht="12.75" x14ac:dyDescent="0.2">
      <c r="A34" s="114">
        <v>2</v>
      </c>
      <c r="B34" s="115">
        <v>1</v>
      </c>
      <c r="C34" s="115">
        <v>1</v>
      </c>
      <c r="D34" s="115">
        <v>2</v>
      </c>
      <c r="E34" s="115" t="s">
        <v>68</v>
      </c>
      <c r="F34" s="119" t="s">
        <v>76</v>
      </c>
      <c r="G34" s="117"/>
      <c r="H34" s="117"/>
      <c r="I34" s="117"/>
      <c r="J34" s="117">
        <f t="shared" si="2"/>
        <v>0</v>
      </c>
      <c r="K34" s="118">
        <f t="shared" si="3"/>
        <v>0</v>
      </c>
    </row>
    <row r="35" spans="1:11" ht="12.75" x14ac:dyDescent="0.2">
      <c r="A35" s="114">
        <v>2</v>
      </c>
      <c r="B35" s="115">
        <v>1</v>
      </c>
      <c r="C35" s="115">
        <v>1</v>
      </c>
      <c r="D35" s="115">
        <v>2</v>
      </c>
      <c r="E35" s="115" t="s">
        <v>77</v>
      </c>
      <c r="F35" s="119" t="s">
        <v>78</v>
      </c>
      <c r="G35" s="117"/>
      <c r="H35" s="117"/>
      <c r="I35" s="117"/>
      <c r="J35" s="117">
        <f t="shared" si="2"/>
        <v>0</v>
      </c>
      <c r="K35" s="118">
        <f t="shared" si="3"/>
        <v>0</v>
      </c>
    </row>
    <row r="36" spans="1:11" ht="12.75" x14ac:dyDescent="0.2">
      <c r="A36" s="109">
        <v>2</v>
      </c>
      <c r="B36" s="110">
        <v>1</v>
      </c>
      <c r="C36" s="110">
        <v>1</v>
      </c>
      <c r="D36" s="110">
        <v>3</v>
      </c>
      <c r="E36" s="110"/>
      <c r="F36" s="111" t="s">
        <v>79</v>
      </c>
      <c r="G36" s="160">
        <v>0</v>
      </c>
      <c r="H36" s="160">
        <v>0</v>
      </c>
      <c r="I36" s="160">
        <v>0</v>
      </c>
      <c r="J36" s="160">
        <v>0</v>
      </c>
      <c r="K36" s="113">
        <v>0</v>
      </c>
    </row>
    <row r="37" spans="1:11" ht="12.75" x14ac:dyDescent="0.2">
      <c r="A37" s="114">
        <v>2</v>
      </c>
      <c r="B37" s="115">
        <v>1</v>
      </c>
      <c r="C37" s="115">
        <v>1</v>
      </c>
      <c r="D37" s="115">
        <v>3</v>
      </c>
      <c r="E37" s="115" t="s">
        <v>58</v>
      </c>
      <c r="F37" s="119" t="s">
        <v>79</v>
      </c>
      <c r="G37" s="117"/>
      <c r="H37" s="117"/>
      <c r="I37" s="117"/>
      <c r="J37" s="117">
        <f>SUBTOTAL(9,G37:I37)</f>
        <v>0</v>
      </c>
      <c r="K37" s="118">
        <f>IFERROR(J37/$J$18*100,"0.00")</f>
        <v>0</v>
      </c>
    </row>
    <row r="38" spans="1:11" ht="12.75" x14ac:dyDescent="0.2">
      <c r="A38" s="109">
        <v>2</v>
      </c>
      <c r="B38" s="110">
        <v>1</v>
      </c>
      <c r="C38" s="110">
        <v>1</v>
      </c>
      <c r="D38" s="110">
        <v>4</v>
      </c>
      <c r="E38" s="110"/>
      <c r="F38" s="111" t="s">
        <v>80</v>
      </c>
      <c r="G38" s="160">
        <v>0</v>
      </c>
      <c r="H38" s="160">
        <v>2983854.06</v>
      </c>
      <c r="I38" s="160">
        <v>0</v>
      </c>
      <c r="J38" s="160">
        <v>2983854.06</v>
      </c>
      <c r="K38" s="113">
        <v>0.6665288443361278</v>
      </c>
    </row>
    <row r="39" spans="1:11" ht="12.75" x14ac:dyDescent="0.2">
      <c r="A39" s="114">
        <v>2</v>
      </c>
      <c r="B39" s="115">
        <v>1</v>
      </c>
      <c r="C39" s="115">
        <v>1</v>
      </c>
      <c r="D39" s="115">
        <v>4</v>
      </c>
      <c r="E39" s="115" t="s">
        <v>58</v>
      </c>
      <c r="F39" s="119" t="s">
        <v>80</v>
      </c>
      <c r="G39" s="117"/>
      <c r="H39" s="117">
        <v>2983854.06</v>
      </c>
      <c r="I39" s="117"/>
      <c r="J39" s="117">
        <f>SUBTOTAL(9,G39:I39)</f>
        <v>2983854.06</v>
      </c>
      <c r="K39" s="118">
        <f>IFERROR(J39/$J$18*100,"0.00")</f>
        <v>0.6665288443361278</v>
      </c>
    </row>
    <row r="40" spans="1:11" ht="12.75" x14ac:dyDescent="0.2">
      <c r="A40" s="109">
        <v>2</v>
      </c>
      <c r="B40" s="110">
        <v>1</v>
      </c>
      <c r="C40" s="110">
        <v>1</v>
      </c>
      <c r="D40" s="110">
        <v>5</v>
      </c>
      <c r="E40" s="110"/>
      <c r="F40" s="111" t="s">
        <v>81</v>
      </c>
      <c r="G40" s="160">
        <v>0</v>
      </c>
      <c r="H40" s="160">
        <v>0</v>
      </c>
      <c r="I40" s="160">
        <v>0</v>
      </c>
      <c r="J40" s="160">
        <v>0</v>
      </c>
      <c r="K40" s="113">
        <v>0</v>
      </c>
    </row>
    <row r="41" spans="1:11" ht="12.75" x14ac:dyDescent="0.2">
      <c r="A41" s="114">
        <v>2</v>
      </c>
      <c r="B41" s="115">
        <v>1</v>
      </c>
      <c r="C41" s="115">
        <v>1</v>
      </c>
      <c r="D41" s="115">
        <v>5</v>
      </c>
      <c r="E41" s="115" t="s">
        <v>58</v>
      </c>
      <c r="F41" s="120" t="s">
        <v>81</v>
      </c>
      <c r="G41" s="117"/>
      <c r="H41" s="117"/>
      <c r="I41" s="117"/>
      <c r="J41" s="117">
        <f>SUBTOTAL(9,G41:I41)</f>
        <v>0</v>
      </c>
      <c r="K41" s="118">
        <f>IFERROR(J41/$J$18*100,"0.00")</f>
        <v>0</v>
      </c>
    </row>
    <row r="42" spans="1:11" ht="12.75" x14ac:dyDescent="0.2">
      <c r="A42" s="114">
        <v>2</v>
      </c>
      <c r="B42" s="115">
        <v>1</v>
      </c>
      <c r="C42" s="115">
        <v>1</v>
      </c>
      <c r="D42" s="115">
        <v>5</v>
      </c>
      <c r="E42" s="115" t="s">
        <v>60</v>
      </c>
      <c r="F42" s="119" t="s">
        <v>82</v>
      </c>
      <c r="G42" s="117"/>
      <c r="H42" s="117"/>
      <c r="I42" s="117"/>
      <c r="J42" s="117">
        <f>SUBTOTAL(9,G42:I42)</f>
        <v>0</v>
      </c>
      <c r="K42" s="118">
        <f>IFERROR(J42/$J$18*100,"0.00")</f>
        <v>0</v>
      </c>
    </row>
    <row r="43" spans="1:11" ht="12.75" x14ac:dyDescent="0.2">
      <c r="A43" s="114">
        <v>2</v>
      </c>
      <c r="B43" s="115">
        <v>1</v>
      </c>
      <c r="C43" s="115">
        <v>1</v>
      </c>
      <c r="D43" s="115">
        <v>5</v>
      </c>
      <c r="E43" s="115" t="s">
        <v>62</v>
      </c>
      <c r="F43" s="119" t="s">
        <v>83</v>
      </c>
      <c r="G43" s="117"/>
      <c r="H43" s="117"/>
      <c r="I43" s="117"/>
      <c r="J43" s="117">
        <f>SUBTOTAL(9,G43:I43)</f>
        <v>0</v>
      </c>
      <c r="K43" s="118">
        <f>IFERROR(J43/$J$18*100,"0.00")</f>
        <v>0</v>
      </c>
    </row>
    <row r="44" spans="1:11" ht="12.75" x14ac:dyDescent="0.2">
      <c r="A44" s="114">
        <v>2</v>
      </c>
      <c r="B44" s="115">
        <v>1</v>
      </c>
      <c r="C44" s="115">
        <v>1</v>
      </c>
      <c r="D44" s="115">
        <v>5</v>
      </c>
      <c r="E44" s="115" t="s">
        <v>64</v>
      </c>
      <c r="F44" s="119" t="s">
        <v>84</v>
      </c>
      <c r="G44" s="117"/>
      <c r="H44" s="117"/>
      <c r="I44" s="117"/>
      <c r="J44" s="117">
        <f>SUBTOTAL(9,G44:I44)</f>
        <v>0</v>
      </c>
      <c r="K44" s="118">
        <f>IFERROR(J44/$J$18*100,"0.00")</f>
        <v>0</v>
      </c>
    </row>
    <row r="45" spans="1:11" ht="12.75" x14ac:dyDescent="0.2">
      <c r="A45" s="109">
        <v>2</v>
      </c>
      <c r="B45" s="110">
        <v>1</v>
      </c>
      <c r="C45" s="110">
        <v>1</v>
      </c>
      <c r="D45" s="110">
        <v>6</v>
      </c>
      <c r="E45" s="110"/>
      <c r="F45" s="111" t="s">
        <v>85</v>
      </c>
      <c r="G45" s="160">
        <v>0</v>
      </c>
      <c r="H45" s="160">
        <v>0</v>
      </c>
      <c r="I45" s="160">
        <v>0</v>
      </c>
      <c r="J45" s="160">
        <v>0</v>
      </c>
      <c r="K45" s="113">
        <v>0</v>
      </c>
    </row>
    <row r="46" spans="1:11" ht="12.75" x14ac:dyDescent="0.2">
      <c r="A46" s="114">
        <v>2</v>
      </c>
      <c r="B46" s="115">
        <v>1</v>
      </c>
      <c r="C46" s="115">
        <v>1</v>
      </c>
      <c r="D46" s="115">
        <v>6</v>
      </c>
      <c r="E46" s="115" t="s">
        <v>58</v>
      </c>
      <c r="F46" s="119" t="s">
        <v>85</v>
      </c>
      <c r="G46" s="117"/>
      <c r="H46" s="117"/>
      <c r="I46" s="117"/>
      <c r="J46" s="117">
        <f>SUBTOTAL(9,G46:I46)</f>
        <v>0</v>
      </c>
      <c r="K46" s="118">
        <f>IFERROR(J46/$J$18*100,"0.00")</f>
        <v>0</v>
      </c>
    </row>
    <row r="47" spans="1:11" ht="12.75" x14ac:dyDescent="0.2">
      <c r="A47" s="104">
        <v>2</v>
      </c>
      <c r="B47" s="105">
        <v>1</v>
      </c>
      <c r="C47" s="105">
        <v>2</v>
      </c>
      <c r="D47" s="105"/>
      <c r="E47" s="105"/>
      <c r="F47" s="106" t="s">
        <v>86</v>
      </c>
      <c r="G47" s="107">
        <v>0</v>
      </c>
      <c r="H47" s="107">
        <v>7864919.8799999999</v>
      </c>
      <c r="I47" s="107">
        <v>0</v>
      </c>
      <c r="J47" s="107">
        <v>7864919.8799999999</v>
      </c>
      <c r="K47" s="108">
        <v>1.7568540059270312</v>
      </c>
    </row>
    <row r="48" spans="1:11" ht="12.75" x14ac:dyDescent="0.2">
      <c r="A48" s="109">
        <v>2</v>
      </c>
      <c r="B48" s="110">
        <v>1</v>
      </c>
      <c r="C48" s="110">
        <v>2</v>
      </c>
      <c r="D48" s="110">
        <v>1</v>
      </c>
      <c r="E48" s="110"/>
      <c r="F48" s="111" t="s">
        <v>87</v>
      </c>
      <c r="G48" s="160">
        <v>0</v>
      </c>
      <c r="H48" s="160">
        <v>0</v>
      </c>
      <c r="I48" s="160">
        <v>0</v>
      </c>
      <c r="J48" s="160">
        <v>0</v>
      </c>
      <c r="K48" s="113">
        <v>0</v>
      </c>
    </row>
    <row r="49" spans="1:11" ht="12.75" x14ac:dyDescent="0.2">
      <c r="A49" s="114">
        <v>2</v>
      </c>
      <c r="B49" s="115">
        <v>1</v>
      </c>
      <c r="C49" s="115">
        <v>2</v>
      </c>
      <c r="D49" s="115">
        <v>1</v>
      </c>
      <c r="E49" s="115" t="s">
        <v>58</v>
      </c>
      <c r="F49" s="119" t="s">
        <v>87</v>
      </c>
      <c r="G49" s="117"/>
      <c r="H49" s="117"/>
      <c r="I49" s="117"/>
      <c r="J49" s="117">
        <f>SUBTOTAL(9,G49:I49)</f>
        <v>0</v>
      </c>
      <c r="K49" s="118">
        <f>IFERROR(J49/$J$18*100,"0.00")</f>
        <v>0</v>
      </c>
    </row>
    <row r="50" spans="1:11" ht="12.75" x14ac:dyDescent="0.2">
      <c r="A50" s="109">
        <v>2</v>
      </c>
      <c r="B50" s="110">
        <v>1</v>
      </c>
      <c r="C50" s="110">
        <v>2</v>
      </c>
      <c r="D50" s="110">
        <v>2</v>
      </c>
      <c r="E50" s="110"/>
      <c r="F50" s="111" t="s">
        <v>88</v>
      </c>
      <c r="G50" s="160">
        <v>0</v>
      </c>
      <c r="H50" s="160">
        <v>7864919.8799999999</v>
      </c>
      <c r="I50" s="160">
        <v>0</v>
      </c>
      <c r="J50" s="160">
        <v>7864919.8799999999</v>
      </c>
      <c r="K50" s="113">
        <v>1.7568540059270312</v>
      </c>
    </row>
    <row r="51" spans="1:11" ht="12.75" x14ac:dyDescent="0.2">
      <c r="A51" s="114">
        <v>2</v>
      </c>
      <c r="B51" s="115">
        <v>1</v>
      </c>
      <c r="C51" s="115">
        <v>2</v>
      </c>
      <c r="D51" s="115">
        <v>2</v>
      </c>
      <c r="E51" s="115" t="s">
        <v>58</v>
      </c>
      <c r="F51" s="119" t="s">
        <v>89</v>
      </c>
      <c r="G51" s="117"/>
      <c r="H51" s="117"/>
      <c r="I51" s="117"/>
      <c r="J51" s="117">
        <f t="shared" ref="J51:J60" si="4">SUBTOTAL(9,G51:I51)</f>
        <v>0</v>
      </c>
      <c r="K51" s="118">
        <f t="shared" ref="K51:K60" si="5">IFERROR(J51/$J$18*100,"0.00")</f>
        <v>0</v>
      </c>
    </row>
    <row r="52" spans="1:11" ht="12.75" x14ac:dyDescent="0.2">
      <c r="A52" s="114">
        <v>2</v>
      </c>
      <c r="B52" s="115">
        <v>1</v>
      </c>
      <c r="C52" s="115">
        <v>2</v>
      </c>
      <c r="D52" s="115">
        <v>2</v>
      </c>
      <c r="E52" s="115" t="s">
        <v>60</v>
      </c>
      <c r="F52" s="119" t="s">
        <v>90</v>
      </c>
      <c r="G52" s="117"/>
      <c r="H52" s="117"/>
      <c r="I52" s="117"/>
      <c r="J52" s="117">
        <f t="shared" si="4"/>
        <v>0</v>
      </c>
      <c r="K52" s="118">
        <f t="shared" si="5"/>
        <v>0</v>
      </c>
    </row>
    <row r="53" spans="1:11" ht="22.5" x14ac:dyDescent="0.2">
      <c r="A53" s="114">
        <v>2</v>
      </c>
      <c r="B53" s="115">
        <v>1</v>
      </c>
      <c r="C53" s="115">
        <v>2</v>
      </c>
      <c r="D53" s="115">
        <v>2</v>
      </c>
      <c r="E53" s="115" t="s">
        <v>62</v>
      </c>
      <c r="F53" s="122" t="s">
        <v>91</v>
      </c>
      <c r="G53" s="117"/>
      <c r="H53" s="117"/>
      <c r="I53" s="117"/>
      <c r="J53" s="117">
        <f t="shared" si="4"/>
        <v>0</v>
      </c>
      <c r="K53" s="118">
        <f t="shared" si="5"/>
        <v>0</v>
      </c>
    </row>
    <row r="54" spans="1:11" ht="12.75" x14ac:dyDescent="0.2">
      <c r="A54" s="114">
        <v>2</v>
      </c>
      <c r="B54" s="115">
        <v>1</v>
      </c>
      <c r="C54" s="115">
        <v>2</v>
      </c>
      <c r="D54" s="115">
        <v>2</v>
      </c>
      <c r="E54" s="115" t="s">
        <v>64</v>
      </c>
      <c r="F54" s="119" t="s">
        <v>92</v>
      </c>
      <c r="G54" s="117"/>
      <c r="H54" s="117"/>
      <c r="I54" s="117"/>
      <c r="J54" s="117">
        <f t="shared" si="4"/>
        <v>0</v>
      </c>
      <c r="K54" s="118">
        <f t="shared" si="5"/>
        <v>0</v>
      </c>
    </row>
    <row r="55" spans="1:11" ht="12.75" x14ac:dyDescent="0.2">
      <c r="A55" s="114">
        <v>2</v>
      </c>
      <c r="B55" s="115">
        <v>1</v>
      </c>
      <c r="C55" s="115">
        <v>2</v>
      </c>
      <c r="D55" s="115">
        <v>2</v>
      </c>
      <c r="E55" s="115" t="s">
        <v>66</v>
      </c>
      <c r="F55" s="119" t="s">
        <v>93</v>
      </c>
      <c r="G55" s="117"/>
      <c r="H55" s="117"/>
      <c r="I55" s="117"/>
      <c r="J55" s="117">
        <f t="shared" si="4"/>
        <v>0</v>
      </c>
      <c r="K55" s="118">
        <f t="shared" si="5"/>
        <v>0</v>
      </c>
    </row>
    <row r="56" spans="1:11" ht="12.75" x14ac:dyDescent="0.2">
      <c r="A56" s="114">
        <v>2</v>
      </c>
      <c r="B56" s="115">
        <v>1</v>
      </c>
      <c r="C56" s="115">
        <v>2</v>
      </c>
      <c r="D56" s="115">
        <v>2</v>
      </c>
      <c r="E56" s="115" t="s">
        <v>68</v>
      </c>
      <c r="F56" s="119" t="s">
        <v>94</v>
      </c>
      <c r="G56" s="117"/>
      <c r="H56" s="117"/>
      <c r="I56" s="117"/>
      <c r="J56" s="117">
        <f t="shared" si="4"/>
        <v>0</v>
      </c>
      <c r="K56" s="118">
        <f t="shared" si="5"/>
        <v>0</v>
      </c>
    </row>
    <row r="57" spans="1:11" ht="12.75" x14ac:dyDescent="0.2">
      <c r="A57" s="114">
        <v>2</v>
      </c>
      <c r="B57" s="115">
        <v>1</v>
      </c>
      <c r="C57" s="115">
        <v>2</v>
      </c>
      <c r="D57" s="115">
        <v>2</v>
      </c>
      <c r="E57" s="115" t="s">
        <v>77</v>
      </c>
      <c r="F57" s="119" t="s">
        <v>95</v>
      </c>
      <c r="G57" s="117"/>
      <c r="H57" s="117"/>
      <c r="I57" s="117"/>
      <c r="J57" s="117">
        <f t="shared" si="4"/>
        <v>0</v>
      </c>
      <c r="K57" s="118">
        <f t="shared" si="5"/>
        <v>0</v>
      </c>
    </row>
    <row r="58" spans="1:11" ht="12.75" x14ac:dyDescent="0.2">
      <c r="A58" s="114">
        <v>2</v>
      </c>
      <c r="B58" s="115">
        <v>1</v>
      </c>
      <c r="C58" s="115">
        <v>2</v>
      </c>
      <c r="D58" s="115">
        <v>2</v>
      </c>
      <c r="E58" s="115" t="s">
        <v>96</v>
      </c>
      <c r="F58" s="119" t="s">
        <v>97</v>
      </c>
      <c r="G58" s="117"/>
      <c r="H58" s="117">
        <v>7864919.8799999999</v>
      </c>
      <c r="I58" s="117"/>
      <c r="J58" s="117">
        <f t="shared" si="4"/>
        <v>7864919.8799999999</v>
      </c>
      <c r="K58" s="118">
        <f t="shared" si="5"/>
        <v>1.7568540059270312</v>
      </c>
    </row>
    <row r="59" spans="1:11" ht="12.75" x14ac:dyDescent="0.2">
      <c r="A59" s="114">
        <v>2</v>
      </c>
      <c r="B59" s="115">
        <v>1</v>
      </c>
      <c r="C59" s="115">
        <v>2</v>
      </c>
      <c r="D59" s="115">
        <v>2</v>
      </c>
      <c r="E59" s="115" t="s">
        <v>98</v>
      </c>
      <c r="F59" s="119" t="s">
        <v>99</v>
      </c>
      <c r="G59" s="117"/>
      <c r="H59" s="117"/>
      <c r="I59" s="117"/>
      <c r="J59" s="117">
        <f t="shared" si="4"/>
        <v>0</v>
      </c>
      <c r="K59" s="118">
        <f t="shared" si="5"/>
        <v>0</v>
      </c>
    </row>
    <row r="60" spans="1:11" ht="12.75" x14ac:dyDescent="0.2">
      <c r="A60" s="114">
        <v>2</v>
      </c>
      <c r="B60" s="115">
        <v>1</v>
      </c>
      <c r="C60" s="115">
        <v>2</v>
      </c>
      <c r="D60" s="115">
        <v>2</v>
      </c>
      <c r="E60" s="115" t="s">
        <v>100</v>
      </c>
      <c r="F60" s="122" t="s">
        <v>101</v>
      </c>
      <c r="G60" s="117"/>
      <c r="H60" s="117"/>
      <c r="I60" s="117"/>
      <c r="J60" s="117">
        <f t="shared" si="4"/>
        <v>0</v>
      </c>
      <c r="K60" s="118">
        <f t="shared" si="5"/>
        <v>0</v>
      </c>
    </row>
    <row r="61" spans="1:11" ht="12.75" x14ac:dyDescent="0.2">
      <c r="A61" s="109">
        <v>2</v>
      </c>
      <c r="B61" s="110">
        <v>1</v>
      </c>
      <c r="C61" s="110">
        <v>2</v>
      </c>
      <c r="D61" s="110">
        <v>3</v>
      </c>
      <c r="E61" s="110"/>
      <c r="F61" s="111" t="s">
        <v>102</v>
      </c>
      <c r="G61" s="160">
        <v>0</v>
      </c>
      <c r="H61" s="160">
        <v>0</v>
      </c>
      <c r="I61" s="160">
        <v>0</v>
      </c>
      <c r="J61" s="160">
        <v>0</v>
      </c>
      <c r="K61" s="113">
        <v>0</v>
      </c>
    </row>
    <row r="62" spans="1:11" ht="12.75" x14ac:dyDescent="0.2">
      <c r="A62" s="114">
        <v>2</v>
      </c>
      <c r="B62" s="115">
        <v>1</v>
      </c>
      <c r="C62" s="115">
        <v>2</v>
      </c>
      <c r="D62" s="115">
        <v>3</v>
      </c>
      <c r="E62" s="115" t="s">
        <v>58</v>
      </c>
      <c r="F62" s="119" t="s">
        <v>102</v>
      </c>
      <c r="G62" s="117"/>
      <c r="H62" s="117"/>
      <c r="I62" s="117"/>
      <c r="J62" s="117">
        <f>SUBTOTAL(9,G62:I62)</f>
        <v>0</v>
      </c>
      <c r="K62" s="118">
        <f>IFERROR(J62/$J$18*100,"0.00")</f>
        <v>0</v>
      </c>
    </row>
    <row r="63" spans="1:11" ht="12.75" x14ac:dyDescent="0.2">
      <c r="A63" s="104">
        <v>2</v>
      </c>
      <c r="B63" s="105">
        <v>1</v>
      </c>
      <c r="C63" s="105">
        <v>3</v>
      </c>
      <c r="D63" s="105"/>
      <c r="E63" s="105"/>
      <c r="F63" s="106" t="s">
        <v>103</v>
      </c>
      <c r="G63" s="107">
        <v>0</v>
      </c>
      <c r="H63" s="107">
        <v>0</v>
      </c>
      <c r="I63" s="107">
        <v>0</v>
      </c>
      <c r="J63" s="107">
        <v>0</v>
      </c>
      <c r="K63" s="108">
        <v>0</v>
      </c>
    </row>
    <row r="64" spans="1:11" ht="12.75" x14ac:dyDescent="0.2">
      <c r="A64" s="109">
        <v>2</v>
      </c>
      <c r="B64" s="110">
        <v>1</v>
      </c>
      <c r="C64" s="110">
        <v>3</v>
      </c>
      <c r="D64" s="110">
        <v>1</v>
      </c>
      <c r="E64" s="110"/>
      <c r="F64" s="123" t="s">
        <v>104</v>
      </c>
      <c r="G64" s="160">
        <v>0</v>
      </c>
      <c r="H64" s="160">
        <v>0</v>
      </c>
      <c r="I64" s="160">
        <v>0</v>
      </c>
      <c r="J64" s="160">
        <v>0</v>
      </c>
      <c r="K64" s="113">
        <v>0</v>
      </c>
    </row>
    <row r="65" spans="1:11" ht="12.75" x14ac:dyDescent="0.2">
      <c r="A65" s="124">
        <v>2</v>
      </c>
      <c r="B65" s="115">
        <v>1</v>
      </c>
      <c r="C65" s="115">
        <v>3</v>
      </c>
      <c r="D65" s="115">
        <v>1</v>
      </c>
      <c r="E65" s="115" t="s">
        <v>58</v>
      </c>
      <c r="F65" s="125" t="s">
        <v>105</v>
      </c>
      <c r="G65" s="117"/>
      <c r="H65" s="117"/>
      <c r="I65" s="117"/>
      <c r="J65" s="117">
        <f>SUBTOTAL(9,G65:I65)</f>
        <v>0</v>
      </c>
      <c r="K65" s="118">
        <f>IFERROR(J65/$J$18*100,"0.00")</f>
        <v>0</v>
      </c>
    </row>
    <row r="66" spans="1:11" ht="12.75" x14ac:dyDescent="0.2">
      <c r="A66" s="124">
        <v>2</v>
      </c>
      <c r="B66" s="115">
        <v>1</v>
      </c>
      <c r="C66" s="115">
        <v>3</v>
      </c>
      <c r="D66" s="115">
        <v>1</v>
      </c>
      <c r="E66" s="115" t="s">
        <v>60</v>
      </c>
      <c r="F66" s="125" t="s">
        <v>106</v>
      </c>
      <c r="G66" s="117"/>
      <c r="H66" s="117"/>
      <c r="I66" s="117"/>
      <c r="J66" s="117">
        <f>SUBTOTAL(9,G66:I66)</f>
        <v>0</v>
      </c>
      <c r="K66" s="118">
        <f>IFERROR(J66/$J$18*100,"0.00")</f>
        <v>0</v>
      </c>
    </row>
    <row r="67" spans="1:11" ht="12.75" x14ac:dyDescent="0.2">
      <c r="A67" s="109">
        <v>2</v>
      </c>
      <c r="B67" s="110">
        <v>1</v>
      </c>
      <c r="C67" s="110">
        <v>3</v>
      </c>
      <c r="D67" s="110">
        <v>2</v>
      </c>
      <c r="E67" s="110"/>
      <c r="F67" s="123" t="s">
        <v>107</v>
      </c>
      <c r="G67" s="160">
        <v>0</v>
      </c>
      <c r="H67" s="160">
        <v>0</v>
      </c>
      <c r="I67" s="160">
        <v>0</v>
      </c>
      <c r="J67" s="160">
        <v>0</v>
      </c>
      <c r="K67" s="113">
        <v>0</v>
      </c>
    </row>
    <row r="68" spans="1:11" ht="12.75" x14ac:dyDescent="0.2">
      <c r="A68" s="124">
        <v>2</v>
      </c>
      <c r="B68" s="115">
        <v>1</v>
      </c>
      <c r="C68" s="115">
        <v>3</v>
      </c>
      <c r="D68" s="115">
        <v>2</v>
      </c>
      <c r="E68" s="115" t="s">
        <v>58</v>
      </c>
      <c r="F68" s="125" t="s">
        <v>108</v>
      </c>
      <c r="G68" s="117"/>
      <c r="H68" s="117"/>
      <c r="I68" s="117"/>
      <c r="J68" s="117">
        <f>SUBTOTAL(9,G68:I68)</f>
        <v>0</v>
      </c>
      <c r="K68" s="118">
        <f>IFERROR(J68/$J$18*100,"0.00")</f>
        <v>0</v>
      </c>
    </row>
    <row r="69" spans="1:11" ht="12.75" x14ac:dyDescent="0.2">
      <c r="A69" s="124">
        <v>2</v>
      </c>
      <c r="B69" s="115">
        <v>1</v>
      </c>
      <c r="C69" s="115">
        <v>3</v>
      </c>
      <c r="D69" s="115">
        <v>2</v>
      </c>
      <c r="E69" s="115" t="s">
        <v>60</v>
      </c>
      <c r="F69" s="125" t="s">
        <v>109</v>
      </c>
      <c r="G69" s="117"/>
      <c r="H69" s="117"/>
      <c r="I69" s="117"/>
      <c r="J69" s="117">
        <f>SUBTOTAL(9,G69:I69)</f>
        <v>0</v>
      </c>
      <c r="K69" s="118">
        <f>IFERROR(J69/$J$18*100,"0.00")</f>
        <v>0</v>
      </c>
    </row>
    <row r="70" spans="1:11" ht="12.75" x14ac:dyDescent="0.2">
      <c r="A70" s="104">
        <v>2</v>
      </c>
      <c r="B70" s="105">
        <v>1</v>
      </c>
      <c r="C70" s="105">
        <v>4</v>
      </c>
      <c r="D70" s="105"/>
      <c r="E70" s="105"/>
      <c r="F70" s="106" t="s">
        <v>110</v>
      </c>
      <c r="G70" s="107">
        <v>0</v>
      </c>
      <c r="H70" s="107">
        <v>0</v>
      </c>
      <c r="I70" s="107">
        <v>0</v>
      </c>
      <c r="J70" s="107">
        <v>0</v>
      </c>
      <c r="K70" s="108">
        <v>0</v>
      </c>
    </row>
    <row r="71" spans="1:11" ht="12.75" x14ac:dyDescent="0.2">
      <c r="A71" s="109">
        <v>2</v>
      </c>
      <c r="B71" s="110">
        <v>1</v>
      </c>
      <c r="C71" s="110">
        <v>4</v>
      </c>
      <c r="D71" s="110">
        <v>1</v>
      </c>
      <c r="E71" s="110"/>
      <c r="F71" s="123" t="s">
        <v>111</v>
      </c>
      <c r="G71" s="160">
        <v>0</v>
      </c>
      <c r="H71" s="160">
        <v>0</v>
      </c>
      <c r="I71" s="160">
        <v>0</v>
      </c>
      <c r="J71" s="160">
        <v>0</v>
      </c>
      <c r="K71" s="113">
        <v>0</v>
      </c>
    </row>
    <row r="72" spans="1:11" ht="12.75" x14ac:dyDescent="0.2">
      <c r="A72" s="114">
        <v>2</v>
      </c>
      <c r="B72" s="115">
        <v>1</v>
      </c>
      <c r="C72" s="115">
        <v>4</v>
      </c>
      <c r="D72" s="115">
        <v>1</v>
      </c>
      <c r="E72" s="115" t="s">
        <v>58</v>
      </c>
      <c r="F72" s="119" t="s">
        <v>111</v>
      </c>
      <c r="G72" s="117"/>
      <c r="H72" s="117"/>
      <c r="I72" s="117"/>
      <c r="J72" s="117">
        <f>SUBTOTAL(9,G72:I72)</f>
        <v>0</v>
      </c>
      <c r="K72" s="118">
        <f>IFERROR(J72/$J$18*100,"0.00")</f>
        <v>0</v>
      </c>
    </row>
    <row r="73" spans="1:11" ht="12.75" x14ac:dyDescent="0.2">
      <c r="A73" s="109">
        <v>2</v>
      </c>
      <c r="B73" s="110">
        <v>1</v>
      </c>
      <c r="C73" s="110">
        <v>4</v>
      </c>
      <c r="D73" s="110">
        <v>2</v>
      </c>
      <c r="E73" s="110"/>
      <c r="F73" s="123" t="s">
        <v>112</v>
      </c>
      <c r="G73" s="160">
        <v>0</v>
      </c>
      <c r="H73" s="160">
        <v>0</v>
      </c>
      <c r="I73" s="160">
        <v>0</v>
      </c>
      <c r="J73" s="160">
        <v>0</v>
      </c>
      <c r="K73" s="113">
        <v>0</v>
      </c>
    </row>
    <row r="74" spans="1:11" ht="12.75" x14ac:dyDescent="0.2">
      <c r="A74" s="114">
        <v>2</v>
      </c>
      <c r="B74" s="115">
        <v>1</v>
      </c>
      <c r="C74" s="115">
        <v>4</v>
      </c>
      <c r="D74" s="115">
        <v>2</v>
      </c>
      <c r="E74" s="115" t="s">
        <v>58</v>
      </c>
      <c r="F74" s="119" t="s">
        <v>113</v>
      </c>
      <c r="G74" s="117"/>
      <c r="H74" s="117"/>
      <c r="I74" s="117"/>
      <c r="J74" s="117">
        <f>SUBTOTAL(9,G74:I74)</f>
        <v>0</v>
      </c>
      <c r="K74" s="118">
        <f>IFERROR(J74/$J$18*100,"0.00")</f>
        <v>0</v>
      </c>
    </row>
    <row r="75" spans="1:11" ht="12.75" x14ac:dyDescent="0.2">
      <c r="A75" s="114">
        <v>2</v>
      </c>
      <c r="B75" s="115">
        <v>1</v>
      </c>
      <c r="C75" s="115">
        <v>4</v>
      </c>
      <c r="D75" s="115">
        <v>2</v>
      </c>
      <c r="E75" s="115" t="s">
        <v>60</v>
      </c>
      <c r="F75" s="119" t="s">
        <v>114</v>
      </c>
      <c r="G75" s="117"/>
      <c r="H75" s="117"/>
      <c r="I75" s="117"/>
      <c r="J75" s="117">
        <f>SUBTOTAL(9,G75:I75)</f>
        <v>0</v>
      </c>
      <c r="K75" s="118">
        <f>IFERROR(J75/$J$18*100,"0.00")</f>
        <v>0</v>
      </c>
    </row>
    <row r="76" spans="1:11" ht="12.75" x14ac:dyDescent="0.2">
      <c r="A76" s="114">
        <v>2</v>
      </c>
      <c r="B76" s="115">
        <v>1</v>
      </c>
      <c r="C76" s="115">
        <v>4</v>
      </c>
      <c r="D76" s="115">
        <v>2</v>
      </c>
      <c r="E76" s="115" t="s">
        <v>62</v>
      </c>
      <c r="F76" s="119" t="s">
        <v>115</v>
      </c>
      <c r="G76" s="117"/>
      <c r="H76" s="117"/>
      <c r="I76" s="117"/>
      <c r="J76" s="117">
        <f>SUBTOTAL(9,G76:I76)</f>
        <v>0</v>
      </c>
      <c r="K76" s="118">
        <f>IFERROR(J76/$J$18*100,"0.00")</f>
        <v>0</v>
      </c>
    </row>
    <row r="77" spans="1:11" ht="12.75" x14ac:dyDescent="0.2">
      <c r="A77" s="114">
        <v>2</v>
      </c>
      <c r="B77" s="115">
        <v>1</v>
      </c>
      <c r="C77" s="115">
        <v>4</v>
      </c>
      <c r="D77" s="115">
        <v>2</v>
      </c>
      <c r="E77" s="115" t="s">
        <v>64</v>
      </c>
      <c r="F77" s="119" t="s">
        <v>116</v>
      </c>
      <c r="G77" s="117"/>
      <c r="H77" s="117"/>
      <c r="I77" s="117"/>
      <c r="J77" s="117">
        <f>SUBTOTAL(9,G77:I77)</f>
        <v>0</v>
      </c>
      <c r="K77" s="118">
        <f>IFERROR(J77/$J$18*100,"0.00")</f>
        <v>0</v>
      </c>
    </row>
    <row r="78" spans="1:11" ht="12.75" x14ac:dyDescent="0.2">
      <c r="A78" s="104">
        <v>2</v>
      </c>
      <c r="B78" s="105">
        <v>1</v>
      </c>
      <c r="C78" s="105">
        <v>5</v>
      </c>
      <c r="D78" s="105"/>
      <c r="E78" s="105"/>
      <c r="F78" s="106" t="s">
        <v>117</v>
      </c>
      <c r="G78" s="107">
        <v>0</v>
      </c>
      <c r="H78" s="107">
        <v>4500000</v>
      </c>
      <c r="I78" s="107">
        <v>0</v>
      </c>
      <c r="J78" s="107">
        <v>4500000</v>
      </c>
      <c r="K78" s="108">
        <v>1.0052032502932047</v>
      </c>
    </row>
    <row r="79" spans="1:11" ht="12.75" x14ac:dyDescent="0.2">
      <c r="A79" s="109">
        <v>2</v>
      </c>
      <c r="B79" s="110">
        <v>1</v>
      </c>
      <c r="C79" s="110">
        <v>5</v>
      </c>
      <c r="D79" s="110">
        <v>1</v>
      </c>
      <c r="E79" s="110"/>
      <c r="F79" s="111" t="s">
        <v>118</v>
      </c>
      <c r="G79" s="160">
        <v>0</v>
      </c>
      <c r="H79" s="160">
        <v>4500000</v>
      </c>
      <c r="I79" s="160">
        <v>0</v>
      </c>
      <c r="J79" s="160">
        <v>4500000</v>
      </c>
      <c r="K79" s="113">
        <v>1.0052032502932047</v>
      </c>
    </row>
    <row r="80" spans="1:11" ht="12.75" x14ac:dyDescent="0.2">
      <c r="A80" s="114">
        <v>2</v>
      </c>
      <c r="B80" s="115">
        <v>1</v>
      </c>
      <c r="C80" s="115">
        <v>5</v>
      </c>
      <c r="D80" s="115">
        <v>1</v>
      </c>
      <c r="E80" s="115" t="s">
        <v>58</v>
      </c>
      <c r="F80" s="119" t="s">
        <v>118</v>
      </c>
      <c r="G80" s="117"/>
      <c r="H80" s="117">
        <v>4500000</v>
      </c>
      <c r="I80" s="117"/>
      <c r="J80" s="117">
        <f>SUBTOTAL(9,G80:I80)</f>
        <v>4500000</v>
      </c>
      <c r="K80" s="118">
        <f>IFERROR(J80/$J$18*100,"0.00")</f>
        <v>1.0052032502932047</v>
      </c>
    </row>
    <row r="81" spans="1:11" ht="12.75" x14ac:dyDescent="0.2">
      <c r="A81" s="109">
        <v>2</v>
      </c>
      <c r="B81" s="110">
        <v>1</v>
      </c>
      <c r="C81" s="110">
        <v>5</v>
      </c>
      <c r="D81" s="110">
        <v>2</v>
      </c>
      <c r="E81" s="110"/>
      <c r="F81" s="123" t="s">
        <v>119</v>
      </c>
      <c r="G81" s="160">
        <v>0</v>
      </c>
      <c r="H81" s="160">
        <v>0</v>
      </c>
      <c r="I81" s="160">
        <v>0</v>
      </c>
      <c r="J81" s="160">
        <v>0</v>
      </c>
      <c r="K81" s="113">
        <v>0</v>
      </c>
    </row>
    <row r="82" spans="1:11" ht="12.75" x14ac:dyDescent="0.2">
      <c r="A82" s="114">
        <v>2</v>
      </c>
      <c r="B82" s="115">
        <v>1</v>
      </c>
      <c r="C82" s="115">
        <v>5</v>
      </c>
      <c r="D82" s="115">
        <v>2</v>
      </c>
      <c r="E82" s="115" t="s">
        <v>58</v>
      </c>
      <c r="F82" s="119" t="s">
        <v>119</v>
      </c>
      <c r="G82" s="117"/>
      <c r="H82" s="117"/>
      <c r="I82" s="117"/>
      <c r="J82" s="117">
        <f>SUBTOTAL(9,G82:I82)</f>
        <v>0</v>
      </c>
      <c r="K82" s="118">
        <f>IFERROR(J82/$J$18*100,"0.00")</f>
        <v>0</v>
      </c>
    </row>
    <row r="83" spans="1:11" ht="12.75" x14ac:dyDescent="0.2">
      <c r="A83" s="109">
        <v>2</v>
      </c>
      <c r="B83" s="110">
        <v>1</v>
      </c>
      <c r="C83" s="110">
        <v>5</v>
      </c>
      <c r="D83" s="110">
        <v>3</v>
      </c>
      <c r="E83" s="110"/>
      <c r="F83" s="123" t="s">
        <v>120</v>
      </c>
      <c r="G83" s="160">
        <v>0</v>
      </c>
      <c r="H83" s="160">
        <v>0</v>
      </c>
      <c r="I83" s="160">
        <v>0</v>
      </c>
      <c r="J83" s="160">
        <v>0</v>
      </c>
      <c r="K83" s="113">
        <v>0</v>
      </c>
    </row>
    <row r="84" spans="1:11" ht="12.75" x14ac:dyDescent="0.2">
      <c r="A84" s="114">
        <v>2</v>
      </c>
      <c r="B84" s="115">
        <v>1</v>
      </c>
      <c r="C84" s="115">
        <v>5</v>
      </c>
      <c r="D84" s="115">
        <v>3</v>
      </c>
      <c r="E84" s="115" t="s">
        <v>58</v>
      </c>
      <c r="F84" s="119" t="s">
        <v>120</v>
      </c>
      <c r="G84" s="117"/>
      <c r="H84" s="117"/>
      <c r="I84" s="117"/>
      <c r="J84" s="117">
        <f>SUBTOTAL(9,G84:I84)</f>
        <v>0</v>
      </c>
      <c r="K84" s="118">
        <f>IFERROR(J84/$J$18*100,"0.00")</f>
        <v>0</v>
      </c>
    </row>
    <row r="85" spans="1:11" ht="12.75" x14ac:dyDescent="0.2">
      <c r="A85" s="109">
        <v>2</v>
      </c>
      <c r="B85" s="110">
        <v>1</v>
      </c>
      <c r="C85" s="110">
        <v>5</v>
      </c>
      <c r="D85" s="110">
        <v>4</v>
      </c>
      <c r="E85" s="110"/>
      <c r="F85" s="123" t="s">
        <v>121</v>
      </c>
      <c r="G85" s="160">
        <v>0</v>
      </c>
      <c r="H85" s="160">
        <v>0</v>
      </c>
      <c r="I85" s="160">
        <v>0</v>
      </c>
      <c r="J85" s="160">
        <v>0</v>
      </c>
      <c r="K85" s="113">
        <v>0</v>
      </c>
    </row>
    <row r="86" spans="1:11" ht="12.75" x14ac:dyDescent="0.2">
      <c r="A86" s="114">
        <v>2</v>
      </c>
      <c r="B86" s="115">
        <v>1</v>
      </c>
      <c r="C86" s="115">
        <v>5</v>
      </c>
      <c r="D86" s="115">
        <v>4</v>
      </c>
      <c r="E86" s="115" t="s">
        <v>58</v>
      </c>
      <c r="F86" s="119" t="s">
        <v>121</v>
      </c>
      <c r="G86" s="117"/>
      <c r="H86" s="117"/>
      <c r="I86" s="117"/>
      <c r="J86" s="117">
        <f>SUBTOTAL(9,G86:I86)</f>
        <v>0</v>
      </c>
      <c r="K86" s="118">
        <f>IFERROR(J86/$J$18*100,"0.00")</f>
        <v>0</v>
      </c>
    </row>
    <row r="87" spans="1:11" ht="12.75" x14ac:dyDescent="0.2">
      <c r="A87" s="98">
        <v>2</v>
      </c>
      <c r="B87" s="99">
        <v>2</v>
      </c>
      <c r="C87" s="100"/>
      <c r="D87" s="100"/>
      <c r="E87" s="100"/>
      <c r="F87" s="101" t="s">
        <v>122</v>
      </c>
      <c r="G87" s="102">
        <v>1882122.3199999998</v>
      </c>
      <c r="H87" s="102">
        <v>11113961.789999999</v>
      </c>
      <c r="I87" s="102">
        <v>0</v>
      </c>
      <c r="J87" s="102">
        <v>12996084.109999999</v>
      </c>
      <c r="K87" s="103">
        <v>2.9030457752124148</v>
      </c>
    </row>
    <row r="88" spans="1:11" ht="12.75" x14ac:dyDescent="0.2">
      <c r="A88" s="104">
        <v>2</v>
      </c>
      <c r="B88" s="105">
        <v>2</v>
      </c>
      <c r="C88" s="105">
        <v>1</v>
      </c>
      <c r="D88" s="105"/>
      <c r="E88" s="105"/>
      <c r="F88" s="106" t="s">
        <v>123</v>
      </c>
      <c r="G88" s="107">
        <v>655507.91999999993</v>
      </c>
      <c r="H88" s="107">
        <v>2112815.88</v>
      </c>
      <c r="I88" s="107">
        <v>0</v>
      </c>
      <c r="J88" s="107">
        <v>2768323.8</v>
      </c>
      <c r="K88" s="108">
        <v>0.61838401813867439</v>
      </c>
    </row>
    <row r="89" spans="1:11" ht="12.75" x14ac:dyDescent="0.2">
      <c r="A89" s="153">
        <v>2</v>
      </c>
      <c r="B89" s="149">
        <v>2</v>
      </c>
      <c r="C89" s="149">
        <v>1</v>
      </c>
      <c r="D89" s="149">
        <v>1</v>
      </c>
      <c r="E89" s="149"/>
      <c r="F89" s="161" t="s">
        <v>124</v>
      </c>
      <c r="G89" s="162">
        <v>0</v>
      </c>
      <c r="H89" s="162">
        <v>213160.05</v>
      </c>
      <c r="I89" s="162">
        <v>0</v>
      </c>
      <c r="J89" s="162">
        <v>213160.05</v>
      </c>
      <c r="K89" s="152">
        <v>4.7615372242813779E-2</v>
      </c>
    </row>
    <row r="90" spans="1:11" ht="12.75" x14ac:dyDescent="0.2">
      <c r="A90" s="124">
        <v>2</v>
      </c>
      <c r="B90" s="115">
        <v>2</v>
      </c>
      <c r="C90" s="115">
        <v>1</v>
      </c>
      <c r="D90" s="115">
        <v>1</v>
      </c>
      <c r="E90" s="115" t="s">
        <v>58</v>
      </c>
      <c r="F90" s="125" t="s">
        <v>124</v>
      </c>
      <c r="G90" s="117"/>
      <c r="H90" s="117">
        <v>213160.05</v>
      </c>
      <c r="I90" s="117"/>
      <c r="J90" s="117">
        <f>SUBTOTAL(9,G90:I90)</f>
        <v>213160.05</v>
      </c>
      <c r="K90" s="118">
        <f>IFERROR(J90/$J$18*100,"0.00")</f>
        <v>4.7615372242813779E-2</v>
      </c>
    </row>
    <row r="91" spans="1:11" ht="12.75" x14ac:dyDescent="0.2">
      <c r="A91" s="109">
        <v>2</v>
      </c>
      <c r="B91" s="110">
        <v>2</v>
      </c>
      <c r="C91" s="110">
        <v>1</v>
      </c>
      <c r="D91" s="110">
        <v>2</v>
      </c>
      <c r="E91" s="110"/>
      <c r="F91" s="111" t="s">
        <v>125</v>
      </c>
      <c r="G91" s="160">
        <v>0</v>
      </c>
      <c r="H91" s="160">
        <v>240000</v>
      </c>
      <c r="I91" s="160">
        <v>0</v>
      </c>
      <c r="J91" s="160">
        <v>240000</v>
      </c>
      <c r="K91" s="113">
        <v>5.3610840015637581E-2</v>
      </c>
    </row>
    <row r="92" spans="1:11" ht="12.75" x14ac:dyDescent="0.2">
      <c r="A92" s="124">
        <v>2</v>
      </c>
      <c r="B92" s="115">
        <v>2</v>
      </c>
      <c r="C92" s="115">
        <v>1</v>
      </c>
      <c r="D92" s="115">
        <v>2</v>
      </c>
      <c r="E92" s="115" t="s">
        <v>58</v>
      </c>
      <c r="F92" s="125" t="s">
        <v>125</v>
      </c>
      <c r="G92" s="117"/>
      <c r="H92" s="117">
        <v>240000</v>
      </c>
      <c r="I92" s="117"/>
      <c r="J92" s="117">
        <f>SUBTOTAL(9,G92:I92)</f>
        <v>240000</v>
      </c>
      <c r="K92" s="118">
        <f>IFERROR(J92/$J$18*100,"0.00")</f>
        <v>5.3610840015637581E-2</v>
      </c>
    </row>
    <row r="93" spans="1:11" ht="12.75" x14ac:dyDescent="0.2">
      <c r="A93" s="109">
        <v>2</v>
      </c>
      <c r="B93" s="110">
        <v>2</v>
      </c>
      <c r="C93" s="110">
        <v>1</v>
      </c>
      <c r="D93" s="110">
        <v>3</v>
      </c>
      <c r="E93" s="110"/>
      <c r="F93" s="111" t="s">
        <v>126</v>
      </c>
      <c r="G93" s="160">
        <v>415507.92</v>
      </c>
      <c r="H93" s="160">
        <v>817054.65999999992</v>
      </c>
      <c r="I93" s="160">
        <v>0</v>
      </c>
      <c r="J93" s="160">
        <v>1232562.5799999998</v>
      </c>
      <c r="K93" s="113">
        <v>0.27532798035683947</v>
      </c>
    </row>
    <row r="94" spans="1:11" ht="12.75" x14ac:dyDescent="0.2">
      <c r="A94" s="114">
        <v>2</v>
      </c>
      <c r="B94" s="115">
        <v>2</v>
      </c>
      <c r="C94" s="115">
        <v>1</v>
      </c>
      <c r="D94" s="115">
        <v>3</v>
      </c>
      <c r="E94" s="115" t="s">
        <v>58</v>
      </c>
      <c r="F94" s="119" t="s">
        <v>126</v>
      </c>
      <c r="G94" s="117">
        <v>415507.92</v>
      </c>
      <c r="H94" s="117">
        <v>817054.65999999992</v>
      </c>
      <c r="I94" s="117"/>
      <c r="J94" s="117">
        <f>SUBTOTAL(9,G94:I94)</f>
        <v>1232562.5799999998</v>
      </c>
      <c r="K94" s="118">
        <f>IFERROR(J94/$J$18*100,"0.00")</f>
        <v>0.27532798035683947</v>
      </c>
    </row>
    <row r="95" spans="1:11" ht="12.75" x14ac:dyDescent="0.2">
      <c r="A95" s="109">
        <v>2</v>
      </c>
      <c r="B95" s="110">
        <v>2</v>
      </c>
      <c r="C95" s="110">
        <v>1</v>
      </c>
      <c r="D95" s="110">
        <v>4</v>
      </c>
      <c r="E95" s="110"/>
      <c r="F95" s="111" t="s">
        <v>127</v>
      </c>
      <c r="G95" s="160">
        <v>0</v>
      </c>
      <c r="H95" s="160">
        <v>86601.17</v>
      </c>
      <c r="I95" s="160">
        <v>0</v>
      </c>
      <c r="J95" s="160">
        <v>86601.17</v>
      </c>
      <c r="K95" s="113">
        <v>1.9344839458487632E-2</v>
      </c>
    </row>
    <row r="96" spans="1:11" ht="12.75" x14ac:dyDescent="0.2">
      <c r="A96" s="124">
        <v>2</v>
      </c>
      <c r="B96" s="115">
        <v>2</v>
      </c>
      <c r="C96" s="115">
        <v>1</v>
      </c>
      <c r="D96" s="115">
        <v>4</v>
      </c>
      <c r="E96" s="115" t="s">
        <v>58</v>
      </c>
      <c r="F96" s="125" t="s">
        <v>127</v>
      </c>
      <c r="G96" s="117"/>
      <c r="H96" s="117">
        <v>86601.17</v>
      </c>
      <c r="I96" s="117"/>
      <c r="J96" s="117">
        <f>SUBTOTAL(9,G96:I96)</f>
        <v>86601.17</v>
      </c>
      <c r="K96" s="118">
        <f>IFERROR(J96/$J$18*100,"0.00")</f>
        <v>1.9344839458487632E-2</v>
      </c>
    </row>
    <row r="97" spans="1:11" ht="12.75" x14ac:dyDescent="0.2">
      <c r="A97" s="109">
        <v>2</v>
      </c>
      <c r="B97" s="110">
        <v>2</v>
      </c>
      <c r="C97" s="110">
        <v>1</v>
      </c>
      <c r="D97" s="110">
        <v>5</v>
      </c>
      <c r="E97" s="110"/>
      <c r="F97" s="111" t="s">
        <v>128</v>
      </c>
      <c r="G97" s="160">
        <v>240000</v>
      </c>
      <c r="H97" s="160">
        <v>0</v>
      </c>
      <c r="I97" s="160">
        <v>0</v>
      </c>
      <c r="J97" s="160">
        <v>240000</v>
      </c>
      <c r="K97" s="113">
        <v>5.3610840015637581E-2</v>
      </c>
    </row>
    <row r="98" spans="1:11" ht="12.75" x14ac:dyDescent="0.2">
      <c r="A98" s="124">
        <v>2</v>
      </c>
      <c r="B98" s="115">
        <v>2</v>
      </c>
      <c r="C98" s="115">
        <v>1</v>
      </c>
      <c r="D98" s="115">
        <v>5</v>
      </c>
      <c r="E98" s="115" t="s">
        <v>58</v>
      </c>
      <c r="F98" s="125" t="s">
        <v>128</v>
      </c>
      <c r="G98" s="117">
        <v>240000</v>
      </c>
      <c r="H98" s="117"/>
      <c r="I98" s="117"/>
      <c r="J98" s="117">
        <f>SUBTOTAL(9,G98:I98)</f>
        <v>240000</v>
      </c>
      <c r="K98" s="118">
        <f>IFERROR(J98/$J$18*100,"0.00")</f>
        <v>5.3610840015637581E-2</v>
      </c>
    </row>
    <row r="99" spans="1:11" ht="12.75" x14ac:dyDescent="0.2">
      <c r="A99" s="109">
        <v>2</v>
      </c>
      <c r="B99" s="110">
        <v>2</v>
      </c>
      <c r="C99" s="110">
        <v>1</v>
      </c>
      <c r="D99" s="110">
        <v>6</v>
      </c>
      <c r="E99" s="110"/>
      <c r="F99" s="111" t="s">
        <v>129</v>
      </c>
      <c r="G99" s="160">
        <v>0</v>
      </c>
      <c r="H99" s="160">
        <v>0</v>
      </c>
      <c r="I99" s="160">
        <v>0</v>
      </c>
      <c r="J99" s="160">
        <v>0</v>
      </c>
      <c r="K99" s="113">
        <v>0</v>
      </c>
    </row>
    <row r="100" spans="1:11" ht="12.75" x14ac:dyDescent="0.2">
      <c r="A100" s="124">
        <v>2</v>
      </c>
      <c r="B100" s="115">
        <v>2</v>
      </c>
      <c r="C100" s="115">
        <v>1</v>
      </c>
      <c r="D100" s="115">
        <v>6</v>
      </c>
      <c r="E100" s="115" t="s">
        <v>58</v>
      </c>
      <c r="F100" s="125" t="s">
        <v>130</v>
      </c>
      <c r="G100" s="112"/>
      <c r="H100" s="112"/>
      <c r="I100" s="112"/>
      <c r="J100" s="117">
        <f>SUBTOTAL(9,G100:I100)</f>
        <v>0</v>
      </c>
      <c r="K100" s="118">
        <f>IFERROR(J100/$J$18*100,"0.00")</f>
        <v>0</v>
      </c>
    </row>
    <row r="101" spans="1:11" ht="12.75" x14ac:dyDescent="0.2">
      <c r="A101" s="124">
        <v>2</v>
      </c>
      <c r="B101" s="115">
        <v>2</v>
      </c>
      <c r="C101" s="115">
        <v>1</v>
      </c>
      <c r="D101" s="115">
        <v>6</v>
      </c>
      <c r="E101" s="115" t="s">
        <v>60</v>
      </c>
      <c r="F101" s="125" t="s">
        <v>131</v>
      </c>
      <c r="G101" s="112"/>
      <c r="H101" s="112"/>
      <c r="I101" s="112"/>
      <c r="J101" s="117">
        <f>SUBTOTAL(9,G101:I101)</f>
        <v>0</v>
      </c>
      <c r="K101" s="118">
        <f>IFERROR(J101/$J$18*100,"0.00")</f>
        <v>0</v>
      </c>
    </row>
    <row r="102" spans="1:11" ht="12.75" x14ac:dyDescent="0.2">
      <c r="A102" s="109">
        <v>2</v>
      </c>
      <c r="B102" s="110">
        <v>2</v>
      </c>
      <c r="C102" s="110">
        <v>1</v>
      </c>
      <c r="D102" s="110">
        <v>7</v>
      </c>
      <c r="E102" s="110"/>
      <c r="F102" s="111" t="s">
        <v>132</v>
      </c>
      <c r="G102" s="160">
        <v>0</v>
      </c>
      <c r="H102" s="160">
        <v>696000</v>
      </c>
      <c r="I102" s="160">
        <v>0</v>
      </c>
      <c r="J102" s="160">
        <v>696000</v>
      </c>
      <c r="K102" s="113">
        <v>0.15547143604534897</v>
      </c>
    </row>
    <row r="103" spans="1:11" ht="12.75" x14ac:dyDescent="0.2">
      <c r="A103" s="124">
        <v>2</v>
      </c>
      <c r="B103" s="115">
        <v>2</v>
      </c>
      <c r="C103" s="115">
        <v>1</v>
      </c>
      <c r="D103" s="115">
        <v>7</v>
      </c>
      <c r="E103" s="115" t="s">
        <v>58</v>
      </c>
      <c r="F103" s="125" t="s">
        <v>132</v>
      </c>
      <c r="G103" s="117"/>
      <c r="H103" s="117">
        <v>696000</v>
      </c>
      <c r="I103" s="117"/>
      <c r="J103" s="117">
        <f>SUBTOTAL(9,G103:I103)</f>
        <v>696000</v>
      </c>
      <c r="K103" s="118">
        <f>IFERROR(J103/$J$18*100,"0.00")</f>
        <v>0.15547143604534897</v>
      </c>
    </row>
    <row r="104" spans="1:11" ht="12.75" x14ac:dyDescent="0.2">
      <c r="A104" s="109">
        <v>2</v>
      </c>
      <c r="B104" s="110">
        <v>2</v>
      </c>
      <c r="C104" s="110">
        <v>1</v>
      </c>
      <c r="D104" s="110">
        <v>8</v>
      </c>
      <c r="E104" s="110"/>
      <c r="F104" s="111" t="s">
        <v>133</v>
      </c>
      <c r="G104" s="160">
        <v>0</v>
      </c>
      <c r="H104" s="160">
        <v>60000</v>
      </c>
      <c r="I104" s="160">
        <v>0</v>
      </c>
      <c r="J104" s="160">
        <v>60000</v>
      </c>
      <c r="K104" s="113">
        <v>1.3402710003909395E-2</v>
      </c>
    </row>
    <row r="105" spans="1:11" ht="12.75" x14ac:dyDescent="0.2">
      <c r="A105" s="114">
        <v>2</v>
      </c>
      <c r="B105" s="115">
        <v>2</v>
      </c>
      <c r="C105" s="115">
        <v>1</v>
      </c>
      <c r="D105" s="115">
        <v>8</v>
      </c>
      <c r="E105" s="115" t="s">
        <v>58</v>
      </c>
      <c r="F105" s="119" t="s">
        <v>133</v>
      </c>
      <c r="G105" s="117"/>
      <c r="H105" s="117">
        <v>60000</v>
      </c>
      <c r="I105" s="117"/>
      <c r="J105" s="117">
        <f>SUBTOTAL(9,G105:I105)</f>
        <v>60000</v>
      </c>
      <c r="K105" s="118">
        <f>IFERROR(J105/$J$18*100,"0.00")</f>
        <v>1.3402710003909395E-2</v>
      </c>
    </row>
    <row r="106" spans="1:11" ht="12.75" x14ac:dyDescent="0.2">
      <c r="A106" s="104">
        <v>2</v>
      </c>
      <c r="B106" s="105">
        <v>2</v>
      </c>
      <c r="C106" s="105">
        <v>2</v>
      </c>
      <c r="D106" s="105"/>
      <c r="E106" s="105"/>
      <c r="F106" s="106" t="s">
        <v>134</v>
      </c>
      <c r="G106" s="107">
        <v>1226614.3999999999</v>
      </c>
      <c r="H106" s="107">
        <v>980897</v>
      </c>
      <c r="I106" s="107">
        <v>0</v>
      </c>
      <c r="J106" s="107">
        <v>2207511.4</v>
      </c>
      <c r="K106" s="108">
        <v>0.49311058540873387</v>
      </c>
    </row>
    <row r="107" spans="1:11" ht="12.75" x14ac:dyDescent="0.2">
      <c r="A107" s="109">
        <v>2</v>
      </c>
      <c r="B107" s="110">
        <v>2</v>
      </c>
      <c r="C107" s="110">
        <v>2</v>
      </c>
      <c r="D107" s="110">
        <v>1</v>
      </c>
      <c r="E107" s="110"/>
      <c r="F107" s="111" t="s">
        <v>135</v>
      </c>
      <c r="G107" s="160">
        <v>0</v>
      </c>
      <c r="H107" s="160">
        <v>150000</v>
      </c>
      <c r="I107" s="160">
        <v>0</v>
      </c>
      <c r="J107" s="160">
        <v>150000</v>
      </c>
      <c r="K107" s="113">
        <v>3.3506775009773483E-2</v>
      </c>
    </row>
    <row r="108" spans="1:11" ht="12.75" x14ac:dyDescent="0.2">
      <c r="A108" s="114">
        <v>2</v>
      </c>
      <c r="B108" s="115">
        <v>2</v>
      </c>
      <c r="C108" s="115">
        <v>2</v>
      </c>
      <c r="D108" s="115">
        <v>1</v>
      </c>
      <c r="E108" s="115" t="s">
        <v>58</v>
      </c>
      <c r="F108" s="119" t="s">
        <v>135</v>
      </c>
      <c r="G108" s="117"/>
      <c r="H108" s="117">
        <v>150000</v>
      </c>
      <c r="I108" s="117"/>
      <c r="J108" s="117">
        <f>SUBTOTAL(9,G108:I108)</f>
        <v>150000</v>
      </c>
      <c r="K108" s="118">
        <f>IFERROR(J108/$J$18*100,"0.00")</f>
        <v>3.3506775009773483E-2</v>
      </c>
    </row>
    <row r="109" spans="1:11" ht="12.75" x14ac:dyDescent="0.2">
      <c r="A109" s="109">
        <v>2</v>
      </c>
      <c r="B109" s="110">
        <v>2</v>
      </c>
      <c r="C109" s="110">
        <v>2</v>
      </c>
      <c r="D109" s="110">
        <v>2</v>
      </c>
      <c r="E109" s="110"/>
      <c r="F109" s="111" t="s">
        <v>136</v>
      </c>
      <c r="G109" s="160">
        <v>1226614.3999999999</v>
      </c>
      <c r="H109" s="160">
        <v>830897</v>
      </c>
      <c r="I109" s="160">
        <v>0</v>
      </c>
      <c r="J109" s="160">
        <v>2057511.4</v>
      </c>
      <c r="K109" s="113">
        <v>0.45960381039896037</v>
      </c>
    </row>
    <row r="110" spans="1:11" ht="12.75" x14ac:dyDescent="0.2">
      <c r="A110" s="114">
        <v>2</v>
      </c>
      <c r="B110" s="115">
        <v>2</v>
      </c>
      <c r="C110" s="115">
        <v>2</v>
      </c>
      <c r="D110" s="115">
        <v>2</v>
      </c>
      <c r="E110" s="115" t="s">
        <v>58</v>
      </c>
      <c r="F110" s="119" t="s">
        <v>136</v>
      </c>
      <c r="G110" s="117">
        <v>1226614.3999999999</v>
      </c>
      <c r="H110" s="117">
        <v>830897</v>
      </c>
      <c r="I110" s="117"/>
      <c r="J110" s="117">
        <f>SUBTOTAL(9,G110:I110)</f>
        <v>2057511.4</v>
      </c>
      <c r="K110" s="118">
        <f>IFERROR(J110/$J$18*100,"0.00")</f>
        <v>0.45960381039896037</v>
      </c>
    </row>
    <row r="111" spans="1:11" ht="12.75" x14ac:dyDescent="0.2">
      <c r="A111" s="104">
        <v>2</v>
      </c>
      <c r="B111" s="105">
        <v>2</v>
      </c>
      <c r="C111" s="105">
        <v>3</v>
      </c>
      <c r="D111" s="105"/>
      <c r="E111" s="105"/>
      <c r="F111" s="106" t="s">
        <v>137</v>
      </c>
      <c r="G111" s="107">
        <v>0</v>
      </c>
      <c r="H111" s="107">
        <v>273800</v>
      </c>
      <c r="I111" s="107">
        <v>0</v>
      </c>
      <c r="J111" s="107">
        <v>273800</v>
      </c>
      <c r="K111" s="108">
        <v>6.1161033317839869E-2</v>
      </c>
    </row>
    <row r="112" spans="1:11" ht="12.75" x14ac:dyDescent="0.2">
      <c r="A112" s="109">
        <v>2</v>
      </c>
      <c r="B112" s="110">
        <v>2</v>
      </c>
      <c r="C112" s="110">
        <v>3</v>
      </c>
      <c r="D112" s="110">
        <v>1</v>
      </c>
      <c r="E112" s="110"/>
      <c r="F112" s="111" t="s">
        <v>138</v>
      </c>
      <c r="G112" s="160">
        <v>0</v>
      </c>
      <c r="H112" s="160">
        <v>273800</v>
      </c>
      <c r="I112" s="160">
        <v>0</v>
      </c>
      <c r="J112" s="160">
        <v>273800</v>
      </c>
      <c r="K112" s="113">
        <v>6.1161033317839869E-2</v>
      </c>
    </row>
    <row r="113" spans="1:11" ht="12.75" x14ac:dyDescent="0.2">
      <c r="A113" s="114">
        <v>2</v>
      </c>
      <c r="B113" s="115">
        <v>2</v>
      </c>
      <c r="C113" s="115">
        <v>3</v>
      </c>
      <c r="D113" s="115">
        <v>1</v>
      </c>
      <c r="E113" s="115" t="s">
        <v>58</v>
      </c>
      <c r="F113" s="119" t="s">
        <v>138</v>
      </c>
      <c r="G113" s="117"/>
      <c r="H113" s="117">
        <v>273800</v>
      </c>
      <c r="I113" s="117"/>
      <c r="J113" s="117">
        <f>SUBTOTAL(9,G113:I113)</f>
        <v>273800</v>
      </c>
      <c r="K113" s="118">
        <f>IFERROR(J113/$J$18*100,"0.00")</f>
        <v>6.1161033317839869E-2</v>
      </c>
    </row>
    <row r="114" spans="1:11" ht="12.75" x14ac:dyDescent="0.2">
      <c r="A114" s="109">
        <v>2</v>
      </c>
      <c r="B114" s="110">
        <v>2</v>
      </c>
      <c r="C114" s="110">
        <v>3</v>
      </c>
      <c r="D114" s="110">
        <v>2</v>
      </c>
      <c r="E114" s="110"/>
      <c r="F114" s="111" t="s">
        <v>139</v>
      </c>
      <c r="G114" s="160">
        <v>0</v>
      </c>
      <c r="H114" s="160">
        <v>0</v>
      </c>
      <c r="I114" s="160">
        <v>0</v>
      </c>
      <c r="J114" s="160">
        <v>0</v>
      </c>
      <c r="K114" s="113">
        <v>0</v>
      </c>
    </row>
    <row r="115" spans="1:11" ht="12.75" x14ac:dyDescent="0.2">
      <c r="A115" s="124">
        <v>2</v>
      </c>
      <c r="B115" s="115">
        <v>2</v>
      </c>
      <c r="C115" s="115">
        <v>3</v>
      </c>
      <c r="D115" s="115">
        <v>2</v>
      </c>
      <c r="E115" s="115" t="s">
        <v>58</v>
      </c>
      <c r="F115" s="125" t="s">
        <v>139</v>
      </c>
      <c r="G115" s="117"/>
      <c r="H115" s="117"/>
      <c r="I115" s="117"/>
      <c r="J115" s="117">
        <f>SUBTOTAL(9,G115:I115)</f>
        <v>0</v>
      </c>
      <c r="K115" s="118">
        <f>IFERROR(J115/$J$18*100,"0.00")</f>
        <v>0</v>
      </c>
    </row>
    <row r="116" spans="1:11" ht="12.75" x14ac:dyDescent="0.2">
      <c r="A116" s="104">
        <v>2</v>
      </c>
      <c r="B116" s="105">
        <v>2</v>
      </c>
      <c r="C116" s="105">
        <v>4</v>
      </c>
      <c r="D116" s="105"/>
      <c r="E116" s="105"/>
      <c r="F116" s="106" t="s">
        <v>140</v>
      </c>
      <c r="G116" s="107">
        <v>0</v>
      </c>
      <c r="H116" s="107">
        <v>562200</v>
      </c>
      <c r="I116" s="107">
        <v>0</v>
      </c>
      <c r="J116" s="107">
        <v>562200</v>
      </c>
      <c r="K116" s="108">
        <v>0.12558339273663099</v>
      </c>
    </row>
    <row r="117" spans="1:11" ht="12.75" x14ac:dyDescent="0.2">
      <c r="A117" s="109">
        <v>2</v>
      </c>
      <c r="B117" s="110">
        <v>2</v>
      </c>
      <c r="C117" s="110">
        <v>4</v>
      </c>
      <c r="D117" s="110">
        <v>1</v>
      </c>
      <c r="E117" s="110"/>
      <c r="F117" s="123" t="s">
        <v>141</v>
      </c>
      <c r="G117" s="160">
        <v>0</v>
      </c>
      <c r="H117" s="160">
        <v>0</v>
      </c>
      <c r="I117" s="160">
        <v>0</v>
      </c>
      <c r="J117" s="160">
        <v>0</v>
      </c>
      <c r="K117" s="113">
        <v>0</v>
      </c>
    </row>
    <row r="118" spans="1:11" ht="12.75" x14ac:dyDescent="0.2">
      <c r="A118" s="114">
        <v>2</v>
      </c>
      <c r="B118" s="115">
        <v>2</v>
      </c>
      <c r="C118" s="115">
        <v>4</v>
      </c>
      <c r="D118" s="115">
        <v>1</v>
      </c>
      <c r="E118" s="115" t="s">
        <v>58</v>
      </c>
      <c r="F118" s="119" t="s">
        <v>141</v>
      </c>
      <c r="G118" s="117"/>
      <c r="H118" s="117"/>
      <c r="I118" s="117"/>
      <c r="J118" s="117">
        <f>SUBTOTAL(9,G118:I118)</f>
        <v>0</v>
      </c>
      <c r="K118" s="118">
        <f>IFERROR(J118/$J$18*100,"0.00")</f>
        <v>0</v>
      </c>
    </row>
    <row r="119" spans="1:11" ht="12.75" x14ac:dyDescent="0.2">
      <c r="A119" s="109">
        <v>2</v>
      </c>
      <c r="B119" s="110">
        <v>2</v>
      </c>
      <c r="C119" s="110">
        <v>4</v>
      </c>
      <c r="D119" s="110">
        <v>2</v>
      </c>
      <c r="E119" s="110"/>
      <c r="F119" s="123" t="s">
        <v>142</v>
      </c>
      <c r="G119" s="160">
        <v>0</v>
      </c>
      <c r="H119" s="160">
        <v>492000</v>
      </c>
      <c r="I119" s="160">
        <v>0</v>
      </c>
      <c r="J119" s="160">
        <v>492000</v>
      </c>
      <c r="K119" s="113">
        <v>0.10990222203205702</v>
      </c>
    </row>
    <row r="120" spans="1:11" ht="12.75" x14ac:dyDescent="0.2">
      <c r="A120" s="124">
        <v>2</v>
      </c>
      <c r="B120" s="115">
        <v>2</v>
      </c>
      <c r="C120" s="115">
        <v>4</v>
      </c>
      <c r="D120" s="115">
        <v>2</v>
      </c>
      <c r="E120" s="115" t="s">
        <v>58</v>
      </c>
      <c r="F120" s="125" t="s">
        <v>142</v>
      </c>
      <c r="G120" s="117"/>
      <c r="H120" s="117">
        <v>492000</v>
      </c>
      <c r="I120" s="117"/>
      <c r="J120" s="117">
        <f>SUBTOTAL(9,G120:I120)</f>
        <v>492000</v>
      </c>
      <c r="K120" s="118">
        <f>IFERROR(J120/$J$18*100,"0.00")</f>
        <v>0.10990222203205702</v>
      </c>
    </row>
    <row r="121" spans="1:11" ht="12.75" x14ac:dyDescent="0.2">
      <c r="A121" s="109">
        <v>2</v>
      </c>
      <c r="B121" s="110">
        <v>2</v>
      </c>
      <c r="C121" s="110">
        <v>4</v>
      </c>
      <c r="D121" s="110">
        <v>3</v>
      </c>
      <c r="E121" s="110"/>
      <c r="F121" s="123" t="s">
        <v>143</v>
      </c>
      <c r="G121" s="160">
        <v>0</v>
      </c>
      <c r="H121" s="160">
        <v>70200</v>
      </c>
      <c r="I121" s="160">
        <v>0</v>
      </c>
      <c r="J121" s="160">
        <v>70200</v>
      </c>
      <c r="K121" s="113">
        <v>1.5681170704573991E-2</v>
      </c>
    </row>
    <row r="122" spans="1:11" ht="12.75" x14ac:dyDescent="0.2">
      <c r="A122" s="124">
        <v>2</v>
      </c>
      <c r="B122" s="115">
        <v>2</v>
      </c>
      <c r="C122" s="115">
        <v>4</v>
      </c>
      <c r="D122" s="115">
        <v>3</v>
      </c>
      <c r="E122" s="115" t="s">
        <v>58</v>
      </c>
      <c r="F122" s="125" t="s">
        <v>143</v>
      </c>
      <c r="G122" s="117"/>
      <c r="H122" s="117">
        <v>70200</v>
      </c>
      <c r="I122" s="117"/>
      <c r="J122" s="117">
        <f>SUBTOTAL(9,G122:I122)</f>
        <v>70200</v>
      </c>
      <c r="K122" s="118">
        <f>IFERROR(J122/$J$18*100,"0.00")</f>
        <v>1.5681170704573991E-2</v>
      </c>
    </row>
    <row r="123" spans="1:11" ht="12.75" x14ac:dyDescent="0.2">
      <c r="A123" s="109">
        <v>2</v>
      </c>
      <c r="B123" s="110">
        <v>2</v>
      </c>
      <c r="C123" s="110">
        <v>4</v>
      </c>
      <c r="D123" s="110">
        <v>4</v>
      </c>
      <c r="E123" s="110"/>
      <c r="F123" s="123" t="s">
        <v>144</v>
      </c>
      <c r="G123" s="160">
        <v>0</v>
      </c>
      <c r="H123" s="160">
        <v>0</v>
      </c>
      <c r="I123" s="160">
        <v>0</v>
      </c>
      <c r="J123" s="160">
        <v>0</v>
      </c>
      <c r="K123" s="113">
        <v>0</v>
      </c>
    </row>
    <row r="124" spans="1:11" ht="12.75" x14ac:dyDescent="0.2">
      <c r="A124" s="124">
        <v>2</v>
      </c>
      <c r="B124" s="115">
        <v>2</v>
      </c>
      <c r="C124" s="115">
        <v>4</v>
      </c>
      <c r="D124" s="115">
        <v>4</v>
      </c>
      <c r="E124" s="115" t="s">
        <v>58</v>
      </c>
      <c r="F124" s="125" t="s">
        <v>144</v>
      </c>
      <c r="G124" s="117"/>
      <c r="H124" s="117"/>
      <c r="I124" s="117"/>
      <c r="J124" s="117">
        <f>SUBTOTAL(9,G124:I124)</f>
        <v>0</v>
      </c>
      <c r="K124" s="118">
        <f>IFERROR(J124/$J$18*100,"0.00")</f>
        <v>0</v>
      </c>
    </row>
    <row r="125" spans="1:11" ht="12.75" x14ac:dyDescent="0.2">
      <c r="A125" s="104">
        <v>2</v>
      </c>
      <c r="B125" s="105">
        <v>2</v>
      </c>
      <c r="C125" s="105">
        <v>5</v>
      </c>
      <c r="D125" s="105"/>
      <c r="E125" s="105"/>
      <c r="F125" s="106" t="s">
        <v>145</v>
      </c>
      <c r="G125" s="107">
        <v>0</v>
      </c>
      <c r="H125" s="107">
        <v>2055471.12</v>
      </c>
      <c r="I125" s="107">
        <v>0</v>
      </c>
      <c r="J125" s="107">
        <v>2055471.12</v>
      </c>
      <c r="K125" s="108">
        <v>0.45914805571284745</v>
      </c>
    </row>
    <row r="126" spans="1:11" ht="12.75" x14ac:dyDescent="0.2">
      <c r="A126" s="109">
        <v>2</v>
      </c>
      <c r="B126" s="110">
        <v>2</v>
      </c>
      <c r="C126" s="110">
        <v>5</v>
      </c>
      <c r="D126" s="110">
        <v>1</v>
      </c>
      <c r="E126" s="110"/>
      <c r="F126" s="123" t="s">
        <v>146</v>
      </c>
      <c r="G126" s="160">
        <v>0</v>
      </c>
      <c r="H126" s="160">
        <v>0</v>
      </c>
      <c r="I126" s="160">
        <v>0</v>
      </c>
      <c r="J126" s="160">
        <v>0</v>
      </c>
      <c r="K126" s="113">
        <v>0</v>
      </c>
    </row>
    <row r="127" spans="1:11" ht="12.75" x14ac:dyDescent="0.2">
      <c r="A127" s="124">
        <v>2</v>
      </c>
      <c r="B127" s="115">
        <v>2</v>
      </c>
      <c r="C127" s="115">
        <v>5</v>
      </c>
      <c r="D127" s="115">
        <v>1</v>
      </c>
      <c r="E127" s="115" t="s">
        <v>58</v>
      </c>
      <c r="F127" s="125" t="s">
        <v>146</v>
      </c>
      <c r="G127" s="117"/>
      <c r="H127" s="117"/>
      <c r="I127" s="117"/>
      <c r="J127" s="117">
        <f>SUBTOTAL(9,G127:I127)</f>
        <v>0</v>
      </c>
      <c r="K127" s="118">
        <f>IFERROR(J127/$J$18*100,"0.00")</f>
        <v>0</v>
      </c>
    </row>
    <row r="128" spans="1:11" ht="12.75" x14ac:dyDescent="0.2">
      <c r="A128" s="132">
        <v>2</v>
      </c>
      <c r="B128" s="110">
        <v>2</v>
      </c>
      <c r="C128" s="110">
        <v>5</v>
      </c>
      <c r="D128" s="110">
        <v>2</v>
      </c>
      <c r="E128" s="110"/>
      <c r="F128" s="133" t="s">
        <v>147</v>
      </c>
      <c r="G128" s="160">
        <v>0</v>
      </c>
      <c r="H128" s="160">
        <v>0</v>
      </c>
      <c r="I128" s="160">
        <v>0</v>
      </c>
      <c r="J128" s="160">
        <v>0</v>
      </c>
      <c r="K128" s="113">
        <v>0</v>
      </c>
    </row>
    <row r="129" spans="1:11" ht="12.75" x14ac:dyDescent="0.2">
      <c r="A129" s="124">
        <v>2</v>
      </c>
      <c r="B129" s="115">
        <v>2</v>
      </c>
      <c r="C129" s="115">
        <v>5</v>
      </c>
      <c r="D129" s="115">
        <v>2</v>
      </c>
      <c r="E129" s="115" t="s">
        <v>58</v>
      </c>
      <c r="F129" s="125" t="s">
        <v>147</v>
      </c>
      <c r="G129" s="117"/>
      <c r="H129" s="117"/>
      <c r="I129" s="117"/>
      <c r="J129" s="117">
        <f>SUBTOTAL(9,G129:I129)</f>
        <v>0</v>
      </c>
      <c r="K129" s="118">
        <f>IFERROR(J129/$J$18*100,"0.00")</f>
        <v>0</v>
      </c>
    </row>
    <row r="130" spans="1:11" ht="12.75" x14ac:dyDescent="0.2">
      <c r="A130" s="109">
        <v>2</v>
      </c>
      <c r="B130" s="110">
        <v>2</v>
      </c>
      <c r="C130" s="110">
        <v>5</v>
      </c>
      <c r="D130" s="110">
        <v>3</v>
      </c>
      <c r="E130" s="110"/>
      <c r="F130" s="123" t="s">
        <v>148</v>
      </c>
      <c r="G130" s="160">
        <v>0</v>
      </c>
      <c r="H130" s="160">
        <v>396351.12</v>
      </c>
      <c r="I130" s="160">
        <v>0</v>
      </c>
      <c r="J130" s="160">
        <v>396351.12</v>
      </c>
      <c r="K130" s="113">
        <v>8.8536318684744875E-2</v>
      </c>
    </row>
    <row r="131" spans="1:11" ht="12.75" x14ac:dyDescent="0.2">
      <c r="A131" s="124">
        <v>2</v>
      </c>
      <c r="B131" s="115">
        <v>2</v>
      </c>
      <c r="C131" s="115">
        <v>5</v>
      </c>
      <c r="D131" s="115">
        <v>3</v>
      </c>
      <c r="E131" s="115" t="s">
        <v>58</v>
      </c>
      <c r="F131" s="125" t="s">
        <v>149</v>
      </c>
      <c r="G131" s="117"/>
      <c r="H131" s="117"/>
      <c r="I131" s="117"/>
      <c r="J131" s="117">
        <f>SUBTOTAL(9,G131:I131)</f>
        <v>0</v>
      </c>
      <c r="K131" s="118">
        <f>IFERROR(J131/$J$18*100,"0.00")</f>
        <v>0</v>
      </c>
    </row>
    <row r="132" spans="1:11" ht="12.75" x14ac:dyDescent="0.2">
      <c r="A132" s="124">
        <v>2</v>
      </c>
      <c r="B132" s="115">
        <v>2</v>
      </c>
      <c r="C132" s="115">
        <v>5</v>
      </c>
      <c r="D132" s="115">
        <v>3</v>
      </c>
      <c r="E132" s="115" t="s">
        <v>60</v>
      </c>
      <c r="F132" s="125" t="s">
        <v>150</v>
      </c>
      <c r="G132" s="117"/>
      <c r="H132" s="117">
        <v>396351.12</v>
      </c>
      <c r="I132" s="117"/>
      <c r="J132" s="117">
        <f>SUBTOTAL(9,G132:I132)</f>
        <v>396351.12</v>
      </c>
      <c r="K132" s="118">
        <f>IFERROR(J132/$J$18*100,"0.00")</f>
        <v>8.8536318684744875E-2</v>
      </c>
    </row>
    <row r="133" spans="1:11" ht="12.75" x14ac:dyDescent="0.2">
      <c r="A133" s="124">
        <v>2</v>
      </c>
      <c r="B133" s="115">
        <v>2</v>
      </c>
      <c r="C133" s="115">
        <v>5</v>
      </c>
      <c r="D133" s="115">
        <v>3</v>
      </c>
      <c r="E133" s="115" t="s">
        <v>62</v>
      </c>
      <c r="F133" s="125" t="s">
        <v>151</v>
      </c>
      <c r="G133" s="117"/>
      <c r="H133" s="117"/>
      <c r="I133" s="117"/>
      <c r="J133" s="117">
        <f>SUBTOTAL(9,G133:I133)</f>
        <v>0</v>
      </c>
      <c r="K133" s="118">
        <f>IFERROR(J133/$J$18*100,"0.00")</f>
        <v>0</v>
      </c>
    </row>
    <row r="134" spans="1:11" ht="12.75" x14ac:dyDescent="0.2">
      <c r="A134" s="124">
        <v>2</v>
      </c>
      <c r="B134" s="115">
        <v>2</v>
      </c>
      <c r="C134" s="115">
        <v>5</v>
      </c>
      <c r="D134" s="115">
        <v>3</v>
      </c>
      <c r="E134" s="115" t="s">
        <v>64</v>
      </c>
      <c r="F134" s="125" t="s">
        <v>152</v>
      </c>
      <c r="G134" s="117"/>
      <c r="H134" s="117"/>
      <c r="I134" s="117"/>
      <c r="J134" s="117">
        <f>SUBTOTAL(9,G134:I134)</f>
        <v>0</v>
      </c>
      <c r="K134" s="118">
        <f>IFERROR(J134/$J$18*100,"0.00")</f>
        <v>0</v>
      </c>
    </row>
    <row r="135" spans="1:11" ht="12.75" x14ac:dyDescent="0.2">
      <c r="A135" s="124">
        <v>2</v>
      </c>
      <c r="B135" s="115">
        <v>2</v>
      </c>
      <c r="C135" s="115">
        <v>5</v>
      </c>
      <c r="D135" s="115">
        <v>3</v>
      </c>
      <c r="E135" s="115" t="s">
        <v>66</v>
      </c>
      <c r="F135" s="125" t="s">
        <v>153</v>
      </c>
      <c r="G135" s="117"/>
      <c r="H135" s="117"/>
      <c r="I135" s="117"/>
      <c r="J135" s="117">
        <f>SUBTOTAL(9,G135:I135)</f>
        <v>0</v>
      </c>
      <c r="K135" s="118">
        <f>IFERROR(J135/$J$18*100,"0.00")</f>
        <v>0</v>
      </c>
    </row>
    <row r="136" spans="1:11" ht="12.75" x14ac:dyDescent="0.2">
      <c r="A136" s="109">
        <v>2</v>
      </c>
      <c r="B136" s="110">
        <v>2</v>
      </c>
      <c r="C136" s="110">
        <v>5</v>
      </c>
      <c r="D136" s="110">
        <v>4</v>
      </c>
      <c r="E136" s="110"/>
      <c r="F136" s="123" t="s">
        <v>154</v>
      </c>
      <c r="G136" s="160">
        <v>0</v>
      </c>
      <c r="H136" s="160">
        <v>99120</v>
      </c>
      <c r="I136" s="160">
        <v>0</v>
      </c>
      <c r="J136" s="160">
        <v>99120</v>
      </c>
      <c r="K136" s="113">
        <v>2.2141276926458321E-2</v>
      </c>
    </row>
    <row r="137" spans="1:11" ht="12.75" x14ac:dyDescent="0.2">
      <c r="A137" s="124">
        <v>2</v>
      </c>
      <c r="B137" s="115">
        <v>2</v>
      </c>
      <c r="C137" s="115">
        <v>5</v>
      </c>
      <c r="D137" s="115">
        <v>4</v>
      </c>
      <c r="E137" s="115" t="s">
        <v>58</v>
      </c>
      <c r="F137" s="125" t="s">
        <v>154</v>
      </c>
      <c r="G137" s="117"/>
      <c r="H137" s="117">
        <v>99120</v>
      </c>
      <c r="I137" s="117"/>
      <c r="J137" s="117">
        <f>SUBTOTAL(9,G137:I137)</f>
        <v>99120</v>
      </c>
      <c r="K137" s="118">
        <f>IFERROR(J137/$J$18*100,"0.00")</f>
        <v>2.2141276926458321E-2</v>
      </c>
    </row>
    <row r="138" spans="1:11" ht="12.75" x14ac:dyDescent="0.2">
      <c r="A138" s="132">
        <v>2</v>
      </c>
      <c r="B138" s="110">
        <v>2</v>
      </c>
      <c r="C138" s="110">
        <v>5</v>
      </c>
      <c r="D138" s="110">
        <v>5</v>
      </c>
      <c r="E138" s="110"/>
      <c r="F138" s="133" t="s">
        <v>155</v>
      </c>
      <c r="G138" s="163">
        <f>+G139</f>
        <v>0</v>
      </c>
      <c r="H138" s="163">
        <f>+H139</f>
        <v>0</v>
      </c>
      <c r="I138" s="163">
        <f>+I139</f>
        <v>0</v>
      </c>
      <c r="J138" s="163">
        <f>+J139</f>
        <v>0</v>
      </c>
      <c r="K138" s="134">
        <f>+K139</f>
        <v>0</v>
      </c>
    </row>
    <row r="139" spans="1:11" ht="12.75" x14ac:dyDescent="0.2">
      <c r="A139" s="124">
        <v>2</v>
      </c>
      <c r="B139" s="115">
        <v>2</v>
      </c>
      <c r="C139" s="115">
        <v>5</v>
      </c>
      <c r="D139" s="115">
        <v>5</v>
      </c>
      <c r="E139" s="115" t="s">
        <v>58</v>
      </c>
      <c r="F139" s="125" t="s">
        <v>155</v>
      </c>
      <c r="G139" s="117"/>
      <c r="H139" s="117"/>
      <c r="I139" s="117"/>
      <c r="J139" s="117">
        <f>SUBTOTAL(9,G139:I139)</f>
        <v>0</v>
      </c>
      <c r="K139" s="118">
        <f>IFERROR(J139/$J$18*100,"0.00")</f>
        <v>0</v>
      </c>
    </row>
    <row r="140" spans="1:11" ht="12.75" x14ac:dyDescent="0.2">
      <c r="A140" s="132">
        <v>2</v>
      </c>
      <c r="B140" s="110">
        <v>2</v>
      </c>
      <c r="C140" s="110">
        <v>5</v>
      </c>
      <c r="D140" s="110">
        <v>6</v>
      </c>
      <c r="E140" s="110"/>
      <c r="F140" s="133" t="s">
        <v>156</v>
      </c>
      <c r="G140" s="160">
        <v>0</v>
      </c>
      <c r="H140" s="160">
        <v>0</v>
      </c>
      <c r="I140" s="160">
        <v>0</v>
      </c>
      <c r="J140" s="160">
        <v>0</v>
      </c>
      <c r="K140" s="113">
        <v>0</v>
      </c>
    </row>
    <row r="141" spans="1:11" ht="12.75" x14ac:dyDescent="0.2">
      <c r="A141" s="124">
        <v>2</v>
      </c>
      <c r="B141" s="115">
        <v>2</v>
      </c>
      <c r="C141" s="115">
        <v>5</v>
      </c>
      <c r="D141" s="115">
        <v>6</v>
      </c>
      <c r="E141" s="115" t="s">
        <v>58</v>
      </c>
      <c r="F141" s="125" t="s">
        <v>156</v>
      </c>
      <c r="G141" s="117"/>
      <c r="H141" s="117"/>
      <c r="I141" s="117"/>
      <c r="J141" s="117">
        <f>SUBTOTAL(9,G141:I141)</f>
        <v>0</v>
      </c>
      <c r="K141" s="118">
        <f>IFERROR(J141/$J$18*100,"0.00")</f>
        <v>0</v>
      </c>
    </row>
    <row r="142" spans="1:11" ht="12.75" x14ac:dyDescent="0.2">
      <c r="A142" s="132">
        <v>2</v>
      </c>
      <c r="B142" s="110">
        <v>2</v>
      </c>
      <c r="C142" s="110">
        <v>5</v>
      </c>
      <c r="D142" s="110">
        <v>7</v>
      </c>
      <c r="E142" s="110"/>
      <c r="F142" s="133" t="s">
        <v>157</v>
      </c>
      <c r="G142" s="163">
        <f>+G143</f>
        <v>0</v>
      </c>
      <c r="H142" s="163">
        <f>+H143</f>
        <v>0</v>
      </c>
      <c r="I142" s="163">
        <f>+I143</f>
        <v>0</v>
      </c>
      <c r="J142" s="163">
        <f>+J143</f>
        <v>0</v>
      </c>
      <c r="K142" s="134">
        <f>+K143</f>
        <v>0</v>
      </c>
    </row>
    <row r="143" spans="1:11" ht="12.75" x14ac:dyDescent="0.2">
      <c r="A143" s="124">
        <v>2</v>
      </c>
      <c r="B143" s="115">
        <v>2</v>
      </c>
      <c r="C143" s="115">
        <v>5</v>
      </c>
      <c r="D143" s="115">
        <v>7</v>
      </c>
      <c r="E143" s="115" t="s">
        <v>58</v>
      </c>
      <c r="F143" s="125" t="s">
        <v>157</v>
      </c>
      <c r="G143" s="117"/>
      <c r="H143" s="117"/>
      <c r="I143" s="117"/>
      <c r="J143" s="117">
        <f>SUBTOTAL(9,G143:I143)</f>
        <v>0</v>
      </c>
      <c r="K143" s="118">
        <f>IFERROR(J143/$J$18*100,"0.00")</f>
        <v>0</v>
      </c>
    </row>
    <row r="144" spans="1:11" ht="12.75" x14ac:dyDescent="0.2">
      <c r="A144" s="132">
        <v>2</v>
      </c>
      <c r="B144" s="110">
        <v>2</v>
      </c>
      <c r="C144" s="110">
        <v>5</v>
      </c>
      <c r="D144" s="110">
        <v>8</v>
      </c>
      <c r="E144" s="110"/>
      <c r="F144" s="133" t="s">
        <v>158</v>
      </c>
      <c r="G144" s="160">
        <v>0</v>
      </c>
      <c r="H144" s="160">
        <v>1560000</v>
      </c>
      <c r="I144" s="160">
        <v>0</v>
      </c>
      <c r="J144" s="160">
        <v>1560000</v>
      </c>
      <c r="K144" s="113">
        <v>0.34847046010164423</v>
      </c>
    </row>
    <row r="145" spans="1:11" ht="12.75" x14ac:dyDescent="0.2">
      <c r="A145" s="124">
        <v>2</v>
      </c>
      <c r="B145" s="115">
        <v>2</v>
      </c>
      <c r="C145" s="115">
        <v>5</v>
      </c>
      <c r="D145" s="115">
        <v>8</v>
      </c>
      <c r="E145" s="115" t="s">
        <v>58</v>
      </c>
      <c r="F145" s="125" t="s">
        <v>158</v>
      </c>
      <c r="G145" s="117"/>
      <c r="H145" s="117">
        <v>1560000</v>
      </c>
      <c r="I145" s="117"/>
      <c r="J145" s="117">
        <f>SUBTOTAL(9,G145:I145)</f>
        <v>1560000</v>
      </c>
      <c r="K145" s="118">
        <f>IFERROR(J145/$J$18*100,"0.00")</f>
        <v>0.34847046010164423</v>
      </c>
    </row>
    <row r="146" spans="1:11" ht="12.75" x14ac:dyDescent="0.2">
      <c r="A146" s="104">
        <v>2</v>
      </c>
      <c r="B146" s="105">
        <v>2</v>
      </c>
      <c r="C146" s="105">
        <v>6</v>
      </c>
      <c r="D146" s="105"/>
      <c r="E146" s="105"/>
      <c r="F146" s="106" t="s">
        <v>159</v>
      </c>
      <c r="G146" s="107">
        <v>0</v>
      </c>
      <c r="H146" s="107">
        <v>0</v>
      </c>
      <c r="I146" s="107">
        <v>0</v>
      </c>
      <c r="J146" s="107">
        <v>0</v>
      </c>
      <c r="K146" s="108">
        <v>0</v>
      </c>
    </row>
    <row r="147" spans="1:11" ht="12.75" x14ac:dyDescent="0.2">
      <c r="A147" s="109">
        <v>2</v>
      </c>
      <c r="B147" s="110">
        <v>2</v>
      </c>
      <c r="C147" s="110">
        <v>6</v>
      </c>
      <c r="D147" s="110">
        <v>1</v>
      </c>
      <c r="E147" s="110"/>
      <c r="F147" s="123" t="s">
        <v>160</v>
      </c>
      <c r="G147" s="160">
        <v>0</v>
      </c>
      <c r="H147" s="160">
        <v>0</v>
      </c>
      <c r="I147" s="160">
        <v>0</v>
      </c>
      <c r="J147" s="160">
        <v>0</v>
      </c>
      <c r="K147" s="113">
        <v>0</v>
      </c>
    </row>
    <row r="148" spans="1:11" ht="12.75" x14ac:dyDescent="0.2">
      <c r="A148" s="124">
        <v>2</v>
      </c>
      <c r="B148" s="115">
        <v>2</v>
      </c>
      <c r="C148" s="115">
        <v>6</v>
      </c>
      <c r="D148" s="115">
        <v>1</v>
      </c>
      <c r="E148" s="115" t="s">
        <v>58</v>
      </c>
      <c r="F148" s="125" t="s">
        <v>160</v>
      </c>
      <c r="G148" s="117"/>
      <c r="H148" s="117"/>
      <c r="I148" s="117"/>
      <c r="J148" s="117">
        <f>SUBTOTAL(9,G148:I148)</f>
        <v>0</v>
      </c>
      <c r="K148" s="118">
        <f>IFERROR(J148/$J$18*100,"0.00")</f>
        <v>0</v>
      </c>
    </row>
    <row r="149" spans="1:11" ht="12.75" x14ac:dyDescent="0.2">
      <c r="A149" s="109">
        <v>2</v>
      </c>
      <c r="B149" s="110">
        <v>2</v>
      </c>
      <c r="C149" s="110">
        <v>6</v>
      </c>
      <c r="D149" s="110">
        <v>2</v>
      </c>
      <c r="E149" s="110"/>
      <c r="F149" s="123" t="s">
        <v>161</v>
      </c>
      <c r="G149" s="160">
        <v>0</v>
      </c>
      <c r="H149" s="160">
        <v>0</v>
      </c>
      <c r="I149" s="160">
        <v>0</v>
      </c>
      <c r="J149" s="160">
        <v>0</v>
      </c>
      <c r="K149" s="113">
        <v>0</v>
      </c>
    </row>
    <row r="150" spans="1:11" ht="12.75" x14ac:dyDescent="0.2">
      <c r="A150" s="124">
        <v>2</v>
      </c>
      <c r="B150" s="115">
        <v>2</v>
      </c>
      <c r="C150" s="115">
        <v>6</v>
      </c>
      <c r="D150" s="115">
        <v>2</v>
      </c>
      <c r="E150" s="115" t="s">
        <v>58</v>
      </c>
      <c r="F150" s="125" t="s">
        <v>161</v>
      </c>
      <c r="G150" s="117"/>
      <c r="H150" s="117"/>
      <c r="I150" s="117"/>
      <c r="J150" s="117">
        <f>SUBTOTAL(9,G150:I150)</f>
        <v>0</v>
      </c>
      <c r="K150" s="118">
        <f>IFERROR(J150/$J$18*100,"0.00")</f>
        <v>0</v>
      </c>
    </row>
    <row r="151" spans="1:11" ht="12.75" x14ac:dyDescent="0.2">
      <c r="A151" s="109">
        <v>2</v>
      </c>
      <c r="B151" s="110">
        <v>2</v>
      </c>
      <c r="C151" s="110">
        <v>6</v>
      </c>
      <c r="D151" s="110">
        <v>3</v>
      </c>
      <c r="E151" s="110"/>
      <c r="F151" s="123" t="s">
        <v>162</v>
      </c>
      <c r="G151" s="160">
        <v>0</v>
      </c>
      <c r="H151" s="160">
        <v>0</v>
      </c>
      <c r="I151" s="160">
        <v>0</v>
      </c>
      <c r="J151" s="160">
        <v>0</v>
      </c>
      <c r="K151" s="113">
        <v>0</v>
      </c>
    </row>
    <row r="152" spans="1:11" ht="12.75" x14ac:dyDescent="0.2">
      <c r="A152" s="124">
        <v>2</v>
      </c>
      <c r="B152" s="115">
        <v>2</v>
      </c>
      <c r="C152" s="115">
        <v>6</v>
      </c>
      <c r="D152" s="115">
        <v>3</v>
      </c>
      <c r="E152" s="115" t="s">
        <v>58</v>
      </c>
      <c r="F152" s="125" t="s">
        <v>162</v>
      </c>
      <c r="G152" s="117"/>
      <c r="H152" s="117"/>
      <c r="I152" s="117"/>
      <c r="J152" s="117">
        <f>SUBTOTAL(9,G152:I152)</f>
        <v>0</v>
      </c>
      <c r="K152" s="118">
        <f>IFERROR(J152/$J$18*100,"0.00")</f>
        <v>0</v>
      </c>
    </row>
    <row r="153" spans="1:11" ht="12.75" x14ac:dyDescent="0.2">
      <c r="A153" s="109">
        <v>2</v>
      </c>
      <c r="B153" s="110">
        <v>2</v>
      </c>
      <c r="C153" s="110">
        <v>6</v>
      </c>
      <c r="D153" s="110">
        <v>4</v>
      </c>
      <c r="E153" s="110"/>
      <c r="F153" s="123" t="s">
        <v>163</v>
      </c>
      <c r="G153" s="160">
        <v>0</v>
      </c>
      <c r="H153" s="160">
        <v>0</v>
      </c>
      <c r="I153" s="160">
        <v>0</v>
      </c>
      <c r="J153" s="160">
        <v>0</v>
      </c>
      <c r="K153" s="113">
        <v>0</v>
      </c>
    </row>
    <row r="154" spans="1:11" ht="12.75" x14ac:dyDescent="0.2">
      <c r="A154" s="124">
        <v>2</v>
      </c>
      <c r="B154" s="115">
        <v>2</v>
      </c>
      <c r="C154" s="115">
        <v>6</v>
      </c>
      <c r="D154" s="115">
        <v>4</v>
      </c>
      <c r="E154" s="115" t="s">
        <v>58</v>
      </c>
      <c r="F154" s="125" t="s">
        <v>163</v>
      </c>
      <c r="G154" s="117"/>
      <c r="H154" s="117"/>
      <c r="I154" s="117"/>
      <c r="J154" s="117">
        <f>SUBTOTAL(9,G154:I154)</f>
        <v>0</v>
      </c>
      <c r="K154" s="118">
        <f>IFERROR(J154/$J$18*100,"0.00")</f>
        <v>0</v>
      </c>
    </row>
    <row r="155" spans="1:11" ht="12.75" x14ac:dyDescent="0.2">
      <c r="A155" s="132">
        <v>2</v>
      </c>
      <c r="B155" s="110">
        <v>2</v>
      </c>
      <c r="C155" s="110">
        <v>6</v>
      </c>
      <c r="D155" s="110">
        <v>5</v>
      </c>
      <c r="E155" s="110"/>
      <c r="F155" s="133" t="s">
        <v>164</v>
      </c>
      <c r="G155" s="163">
        <f>+G156</f>
        <v>0</v>
      </c>
      <c r="H155" s="163">
        <f>+H156</f>
        <v>0</v>
      </c>
      <c r="I155" s="163">
        <f>+I156</f>
        <v>0</v>
      </c>
      <c r="J155" s="163">
        <f>+J156</f>
        <v>0</v>
      </c>
      <c r="K155" s="134">
        <f>+K156</f>
        <v>0</v>
      </c>
    </row>
    <row r="156" spans="1:11" ht="12.75" x14ac:dyDescent="0.2">
      <c r="A156" s="124">
        <v>2</v>
      </c>
      <c r="B156" s="115">
        <v>2</v>
      </c>
      <c r="C156" s="115">
        <v>6</v>
      </c>
      <c r="D156" s="115">
        <v>5</v>
      </c>
      <c r="E156" s="115" t="s">
        <v>58</v>
      </c>
      <c r="F156" s="125" t="s">
        <v>164</v>
      </c>
      <c r="G156" s="117"/>
      <c r="H156" s="117"/>
      <c r="I156" s="117"/>
      <c r="J156" s="117">
        <f>SUBTOTAL(9,G156:I156)</f>
        <v>0</v>
      </c>
      <c r="K156" s="118">
        <f>IFERROR(J156/$J$18*100,"0.00")</f>
        <v>0</v>
      </c>
    </row>
    <row r="157" spans="1:11" ht="12.75" x14ac:dyDescent="0.2">
      <c r="A157" s="132">
        <v>2</v>
      </c>
      <c r="B157" s="110">
        <v>2</v>
      </c>
      <c r="C157" s="110">
        <v>6</v>
      </c>
      <c r="D157" s="110">
        <v>6</v>
      </c>
      <c r="E157" s="110"/>
      <c r="F157" s="133" t="s">
        <v>165</v>
      </c>
      <c r="G157" s="163">
        <f>+G158</f>
        <v>0</v>
      </c>
      <c r="H157" s="163">
        <f>+H158</f>
        <v>0</v>
      </c>
      <c r="I157" s="163">
        <f>+I158</f>
        <v>0</v>
      </c>
      <c r="J157" s="163">
        <f>+J158</f>
        <v>0</v>
      </c>
      <c r="K157" s="134">
        <f>+K158</f>
        <v>0</v>
      </c>
    </row>
    <row r="158" spans="1:11" ht="12.75" x14ac:dyDescent="0.2">
      <c r="A158" s="124">
        <v>2</v>
      </c>
      <c r="B158" s="115">
        <v>2</v>
      </c>
      <c r="C158" s="115">
        <v>6</v>
      </c>
      <c r="D158" s="115">
        <v>6</v>
      </c>
      <c r="E158" s="115" t="s">
        <v>58</v>
      </c>
      <c r="F158" s="125" t="s">
        <v>165</v>
      </c>
      <c r="G158" s="117"/>
      <c r="H158" s="117"/>
      <c r="I158" s="117"/>
      <c r="J158" s="117">
        <f>SUBTOTAL(9,G158:I158)</f>
        <v>0</v>
      </c>
      <c r="K158" s="118">
        <f>IFERROR(J158/$J$18*100,"0.00")</f>
        <v>0</v>
      </c>
    </row>
    <row r="159" spans="1:11" ht="12.75" x14ac:dyDescent="0.2">
      <c r="A159" s="132">
        <v>2</v>
      </c>
      <c r="B159" s="110">
        <v>2</v>
      </c>
      <c r="C159" s="110">
        <v>6</v>
      </c>
      <c r="D159" s="110">
        <v>7</v>
      </c>
      <c r="E159" s="110"/>
      <c r="F159" s="133" t="s">
        <v>166</v>
      </c>
      <c r="G159" s="163">
        <f>+G160</f>
        <v>0</v>
      </c>
      <c r="H159" s="163">
        <f>+H160</f>
        <v>0</v>
      </c>
      <c r="I159" s="163">
        <f>+I160</f>
        <v>0</v>
      </c>
      <c r="J159" s="163">
        <f>+J160</f>
        <v>0</v>
      </c>
      <c r="K159" s="134">
        <f>+K160</f>
        <v>0</v>
      </c>
    </row>
    <row r="160" spans="1:11" ht="12.75" x14ac:dyDescent="0.2">
      <c r="A160" s="124">
        <v>2</v>
      </c>
      <c r="B160" s="115">
        <v>2</v>
      </c>
      <c r="C160" s="115">
        <v>6</v>
      </c>
      <c r="D160" s="115">
        <v>7</v>
      </c>
      <c r="E160" s="115" t="s">
        <v>58</v>
      </c>
      <c r="F160" s="125" t="s">
        <v>166</v>
      </c>
      <c r="G160" s="117"/>
      <c r="H160" s="117"/>
      <c r="I160" s="117"/>
      <c r="J160" s="117">
        <f>SUBTOTAL(9,G160:I160)</f>
        <v>0</v>
      </c>
      <c r="K160" s="118">
        <f>IFERROR(J160/$J$18*100,"0.00")</f>
        <v>0</v>
      </c>
    </row>
    <row r="161" spans="1:11" ht="12.75" x14ac:dyDescent="0.2">
      <c r="A161" s="132">
        <v>2</v>
      </c>
      <c r="B161" s="110">
        <v>2</v>
      </c>
      <c r="C161" s="110">
        <v>6</v>
      </c>
      <c r="D161" s="110">
        <v>8</v>
      </c>
      <c r="E161" s="110"/>
      <c r="F161" s="133" t="s">
        <v>167</v>
      </c>
      <c r="G161" s="163">
        <f>+G162</f>
        <v>0</v>
      </c>
      <c r="H161" s="163">
        <f>+H162</f>
        <v>0</v>
      </c>
      <c r="I161" s="163">
        <f>+I162</f>
        <v>0</v>
      </c>
      <c r="J161" s="163">
        <f>+J162</f>
        <v>0</v>
      </c>
      <c r="K161" s="134">
        <f>+K162</f>
        <v>0</v>
      </c>
    </row>
    <row r="162" spans="1:11" ht="12.75" x14ac:dyDescent="0.2">
      <c r="A162" s="124">
        <v>2</v>
      </c>
      <c r="B162" s="115">
        <v>2</v>
      </c>
      <c r="C162" s="115">
        <v>6</v>
      </c>
      <c r="D162" s="115">
        <v>8</v>
      </c>
      <c r="E162" s="115" t="s">
        <v>58</v>
      </c>
      <c r="F162" s="125" t="s">
        <v>167</v>
      </c>
      <c r="G162" s="117"/>
      <c r="H162" s="117"/>
      <c r="I162" s="117"/>
      <c r="J162" s="117">
        <f>SUBTOTAL(9,G162:I162)</f>
        <v>0</v>
      </c>
      <c r="K162" s="118">
        <f>IFERROR(J162/$J$18*100,"0.00")</f>
        <v>0</v>
      </c>
    </row>
    <row r="163" spans="1:11" ht="12.75" x14ac:dyDescent="0.2">
      <c r="A163" s="132">
        <v>2</v>
      </c>
      <c r="B163" s="110">
        <v>2</v>
      </c>
      <c r="C163" s="110">
        <v>6</v>
      </c>
      <c r="D163" s="110">
        <v>9</v>
      </c>
      <c r="E163" s="110"/>
      <c r="F163" s="133" t="s">
        <v>168</v>
      </c>
      <c r="G163" s="163">
        <f>+G164</f>
        <v>0</v>
      </c>
      <c r="H163" s="163">
        <f>+H164</f>
        <v>0</v>
      </c>
      <c r="I163" s="163">
        <f>+I164</f>
        <v>0</v>
      </c>
      <c r="J163" s="163">
        <f>+J164</f>
        <v>0</v>
      </c>
      <c r="K163" s="134">
        <f>+K164</f>
        <v>0</v>
      </c>
    </row>
    <row r="164" spans="1:11" ht="12.75" x14ac:dyDescent="0.2">
      <c r="A164" s="124">
        <v>2</v>
      </c>
      <c r="B164" s="115">
        <v>2</v>
      </c>
      <c r="C164" s="115">
        <v>6</v>
      </c>
      <c r="D164" s="115">
        <v>9</v>
      </c>
      <c r="E164" s="115" t="s">
        <v>58</v>
      </c>
      <c r="F164" s="125" t="s">
        <v>168</v>
      </c>
      <c r="G164" s="117"/>
      <c r="H164" s="117"/>
      <c r="I164" s="117"/>
      <c r="J164" s="117">
        <f>SUBTOTAL(9,G164:I164)</f>
        <v>0</v>
      </c>
      <c r="K164" s="118">
        <f>IFERROR(J164/$J$18*100,"0.00")</f>
        <v>0</v>
      </c>
    </row>
    <row r="165" spans="1:11" ht="12.75" x14ac:dyDescent="0.2">
      <c r="A165" s="104">
        <v>2</v>
      </c>
      <c r="B165" s="105">
        <v>2</v>
      </c>
      <c r="C165" s="105">
        <v>7</v>
      </c>
      <c r="D165" s="105"/>
      <c r="E165" s="105"/>
      <c r="F165" s="106" t="s">
        <v>169</v>
      </c>
      <c r="G165" s="107">
        <v>0</v>
      </c>
      <c r="H165" s="107">
        <v>4578777.79</v>
      </c>
      <c r="I165" s="107">
        <v>0</v>
      </c>
      <c r="J165" s="107">
        <v>4578777.79</v>
      </c>
      <c r="K165" s="108">
        <v>1.0228005148618524</v>
      </c>
    </row>
    <row r="166" spans="1:11" ht="12.75" x14ac:dyDescent="0.2">
      <c r="A166" s="132">
        <v>2</v>
      </c>
      <c r="B166" s="110">
        <v>2</v>
      </c>
      <c r="C166" s="110">
        <v>7</v>
      </c>
      <c r="D166" s="110">
        <v>1</v>
      </c>
      <c r="E166" s="110"/>
      <c r="F166" s="133" t="s">
        <v>170</v>
      </c>
      <c r="G166" s="160">
        <v>0</v>
      </c>
      <c r="H166" s="160">
        <v>2350000</v>
      </c>
      <c r="I166" s="160">
        <v>0</v>
      </c>
      <c r="J166" s="160">
        <v>2350000</v>
      </c>
      <c r="K166" s="113">
        <v>0.5249394751531179</v>
      </c>
    </row>
    <row r="167" spans="1:11" ht="12.75" x14ac:dyDescent="0.2">
      <c r="A167" s="114">
        <v>2</v>
      </c>
      <c r="B167" s="115">
        <v>2</v>
      </c>
      <c r="C167" s="115">
        <v>7</v>
      </c>
      <c r="D167" s="115">
        <v>1</v>
      </c>
      <c r="E167" s="115" t="s">
        <v>58</v>
      </c>
      <c r="F167" s="137" t="s">
        <v>171</v>
      </c>
      <c r="G167" s="117"/>
      <c r="H167" s="117">
        <v>350000</v>
      </c>
      <c r="I167" s="117"/>
      <c r="J167" s="117">
        <f t="shared" ref="J167:J173" si="6">SUBTOTAL(9,G167:I167)</f>
        <v>350000</v>
      </c>
      <c r="K167" s="118">
        <f t="shared" ref="K167:K173" si="7">IFERROR(J167/$J$18*100,"0.00")</f>
        <v>7.8182475022804801E-2</v>
      </c>
    </row>
    <row r="168" spans="1:11" ht="12.75" x14ac:dyDescent="0.2">
      <c r="A168" s="114">
        <v>2</v>
      </c>
      <c r="B168" s="115">
        <v>2</v>
      </c>
      <c r="C168" s="115">
        <v>7</v>
      </c>
      <c r="D168" s="115">
        <v>1</v>
      </c>
      <c r="E168" s="115" t="s">
        <v>60</v>
      </c>
      <c r="F168" s="137" t="s">
        <v>172</v>
      </c>
      <c r="G168" s="117"/>
      <c r="H168" s="117">
        <v>1500000</v>
      </c>
      <c r="I168" s="117"/>
      <c r="J168" s="117">
        <f t="shared" si="6"/>
        <v>1500000</v>
      </c>
      <c r="K168" s="118">
        <f t="shared" si="7"/>
        <v>0.33506775009773482</v>
      </c>
    </row>
    <row r="169" spans="1:11" ht="12.75" x14ac:dyDescent="0.2">
      <c r="A169" s="114">
        <v>2</v>
      </c>
      <c r="B169" s="115">
        <v>2</v>
      </c>
      <c r="C169" s="115">
        <v>7</v>
      </c>
      <c r="D169" s="115">
        <v>1</v>
      </c>
      <c r="E169" s="115" t="s">
        <v>62</v>
      </c>
      <c r="F169" s="137" t="s">
        <v>173</v>
      </c>
      <c r="G169" s="117"/>
      <c r="H169" s="117"/>
      <c r="I169" s="117"/>
      <c r="J169" s="117">
        <f t="shared" si="6"/>
        <v>0</v>
      </c>
      <c r="K169" s="118">
        <f t="shared" si="7"/>
        <v>0</v>
      </c>
    </row>
    <row r="170" spans="1:11" ht="12.75" x14ac:dyDescent="0.2">
      <c r="A170" s="114">
        <v>2</v>
      </c>
      <c r="B170" s="115">
        <v>2</v>
      </c>
      <c r="C170" s="115">
        <v>7</v>
      </c>
      <c r="D170" s="115">
        <v>1</v>
      </c>
      <c r="E170" s="115" t="s">
        <v>64</v>
      </c>
      <c r="F170" s="137" t="s">
        <v>174</v>
      </c>
      <c r="G170" s="117"/>
      <c r="H170" s="117"/>
      <c r="I170" s="117"/>
      <c r="J170" s="117">
        <f t="shared" si="6"/>
        <v>0</v>
      </c>
      <c r="K170" s="118">
        <f t="shared" si="7"/>
        <v>0</v>
      </c>
    </row>
    <row r="171" spans="1:11" ht="12.75" x14ac:dyDescent="0.2">
      <c r="A171" s="114">
        <v>2</v>
      </c>
      <c r="B171" s="115">
        <v>2</v>
      </c>
      <c r="C171" s="115">
        <v>7</v>
      </c>
      <c r="D171" s="115">
        <v>1</v>
      </c>
      <c r="E171" s="115" t="s">
        <v>66</v>
      </c>
      <c r="F171" s="137" t="s">
        <v>175</v>
      </c>
      <c r="G171" s="117"/>
      <c r="H171" s="117"/>
      <c r="I171" s="117"/>
      <c r="J171" s="117">
        <f t="shared" si="6"/>
        <v>0</v>
      </c>
      <c r="K171" s="118">
        <f t="shared" si="7"/>
        <v>0</v>
      </c>
    </row>
    <row r="172" spans="1:11" ht="12.75" x14ac:dyDescent="0.2">
      <c r="A172" s="114">
        <v>2</v>
      </c>
      <c r="B172" s="115">
        <v>2</v>
      </c>
      <c r="C172" s="115">
        <v>7</v>
      </c>
      <c r="D172" s="115">
        <v>1</v>
      </c>
      <c r="E172" s="115" t="s">
        <v>68</v>
      </c>
      <c r="F172" s="137" t="s">
        <v>176</v>
      </c>
      <c r="G172" s="117"/>
      <c r="H172" s="117"/>
      <c r="I172" s="117"/>
      <c r="J172" s="117">
        <f t="shared" si="6"/>
        <v>0</v>
      </c>
      <c r="K172" s="118">
        <f t="shared" si="7"/>
        <v>0</v>
      </c>
    </row>
    <row r="173" spans="1:11" ht="12.75" x14ac:dyDescent="0.2">
      <c r="A173" s="114">
        <v>2</v>
      </c>
      <c r="B173" s="115">
        <v>2</v>
      </c>
      <c r="C173" s="115">
        <v>7</v>
      </c>
      <c r="D173" s="115">
        <v>1</v>
      </c>
      <c r="E173" s="115" t="s">
        <v>77</v>
      </c>
      <c r="F173" s="137" t="s">
        <v>177</v>
      </c>
      <c r="G173" s="117"/>
      <c r="H173" s="117">
        <v>500000</v>
      </c>
      <c r="I173" s="117"/>
      <c r="J173" s="117">
        <f t="shared" si="6"/>
        <v>500000</v>
      </c>
      <c r="K173" s="118">
        <f t="shared" si="7"/>
        <v>0.11168925003257829</v>
      </c>
    </row>
    <row r="174" spans="1:11" ht="12.75" x14ac:dyDescent="0.2">
      <c r="A174" s="109">
        <v>2</v>
      </c>
      <c r="B174" s="110">
        <v>2</v>
      </c>
      <c r="C174" s="110">
        <v>7</v>
      </c>
      <c r="D174" s="110">
        <v>2</v>
      </c>
      <c r="E174" s="110"/>
      <c r="F174" s="123" t="s">
        <v>178</v>
      </c>
      <c r="G174" s="160">
        <v>0</v>
      </c>
      <c r="H174" s="160">
        <v>2228777.79</v>
      </c>
      <c r="I174" s="160">
        <v>0</v>
      </c>
      <c r="J174" s="160">
        <v>2228777.79</v>
      </c>
      <c r="K174" s="113">
        <v>0.49786103970873447</v>
      </c>
    </row>
    <row r="175" spans="1:11" ht="12.75" x14ac:dyDescent="0.2">
      <c r="A175" s="114">
        <v>2</v>
      </c>
      <c r="B175" s="115">
        <v>2</v>
      </c>
      <c r="C175" s="115">
        <v>7</v>
      </c>
      <c r="D175" s="115">
        <v>2</v>
      </c>
      <c r="E175" s="115" t="s">
        <v>58</v>
      </c>
      <c r="F175" s="137" t="s">
        <v>179</v>
      </c>
      <c r="G175" s="117"/>
      <c r="H175" s="117"/>
      <c r="I175" s="117"/>
      <c r="J175" s="117">
        <f t="shared" ref="J175:J180" si="8">SUBTOTAL(9,G175:I175)</f>
        <v>0</v>
      </c>
      <c r="K175" s="118">
        <f t="shared" ref="K175:K180" si="9">IFERROR(J175/$J$18*100,"0.00")</f>
        <v>0</v>
      </c>
    </row>
    <row r="176" spans="1:11" ht="12.75" x14ac:dyDescent="0.2">
      <c r="A176" s="114">
        <v>2</v>
      </c>
      <c r="B176" s="115">
        <v>2</v>
      </c>
      <c r="C176" s="115">
        <v>7</v>
      </c>
      <c r="D176" s="115">
        <v>2</v>
      </c>
      <c r="E176" s="115" t="s">
        <v>60</v>
      </c>
      <c r="F176" s="137" t="s">
        <v>180</v>
      </c>
      <c r="G176" s="117"/>
      <c r="H176" s="117">
        <v>30000</v>
      </c>
      <c r="I176" s="117"/>
      <c r="J176" s="117">
        <f t="shared" si="8"/>
        <v>30000</v>
      </c>
      <c r="K176" s="118">
        <f t="shared" si="9"/>
        <v>6.7013550019546977E-3</v>
      </c>
    </row>
    <row r="177" spans="1:11" ht="12.75" x14ac:dyDescent="0.2">
      <c r="A177" s="114">
        <v>2</v>
      </c>
      <c r="B177" s="115">
        <v>2</v>
      </c>
      <c r="C177" s="115">
        <v>7</v>
      </c>
      <c r="D177" s="115">
        <v>2</v>
      </c>
      <c r="E177" s="115" t="s">
        <v>62</v>
      </c>
      <c r="F177" s="137" t="s">
        <v>181</v>
      </c>
      <c r="G177" s="117"/>
      <c r="H177" s="117"/>
      <c r="I177" s="117"/>
      <c r="J177" s="117">
        <f t="shared" si="8"/>
        <v>0</v>
      </c>
      <c r="K177" s="118">
        <f t="shared" si="9"/>
        <v>0</v>
      </c>
    </row>
    <row r="178" spans="1:11" ht="12.75" x14ac:dyDescent="0.2">
      <c r="A178" s="114">
        <v>2</v>
      </c>
      <c r="B178" s="115">
        <v>2</v>
      </c>
      <c r="C178" s="115">
        <v>7</v>
      </c>
      <c r="D178" s="115">
        <v>2</v>
      </c>
      <c r="E178" s="115" t="s">
        <v>64</v>
      </c>
      <c r="F178" s="137" t="s">
        <v>182</v>
      </c>
      <c r="G178" s="117"/>
      <c r="H178" s="117">
        <v>1726537.89</v>
      </c>
      <c r="I178" s="117"/>
      <c r="J178" s="117">
        <f t="shared" si="8"/>
        <v>1726537.89</v>
      </c>
      <c r="K178" s="118">
        <f t="shared" si="9"/>
        <v>0.38567144417386023</v>
      </c>
    </row>
    <row r="179" spans="1:11" ht="12.75" x14ac:dyDescent="0.2">
      <c r="A179" s="126">
        <v>2</v>
      </c>
      <c r="B179" s="127">
        <v>2</v>
      </c>
      <c r="C179" s="127">
        <v>7</v>
      </c>
      <c r="D179" s="127">
        <v>2</v>
      </c>
      <c r="E179" s="127" t="s">
        <v>66</v>
      </c>
      <c r="F179" s="164" t="s">
        <v>183</v>
      </c>
      <c r="G179" s="129"/>
      <c r="H179" s="129"/>
      <c r="I179" s="129"/>
      <c r="J179" s="129">
        <f t="shared" si="8"/>
        <v>0</v>
      </c>
      <c r="K179" s="130">
        <f t="shared" si="9"/>
        <v>0</v>
      </c>
    </row>
    <row r="180" spans="1:11" ht="12.75" x14ac:dyDescent="0.2">
      <c r="A180" s="114">
        <v>2</v>
      </c>
      <c r="B180" s="115">
        <v>2</v>
      </c>
      <c r="C180" s="115">
        <v>7</v>
      </c>
      <c r="D180" s="115">
        <v>2</v>
      </c>
      <c r="E180" s="115" t="s">
        <v>68</v>
      </c>
      <c r="F180" s="138" t="s">
        <v>184</v>
      </c>
      <c r="G180" s="117"/>
      <c r="H180" s="117">
        <v>472239.9</v>
      </c>
      <c r="I180" s="117"/>
      <c r="J180" s="117">
        <f t="shared" si="8"/>
        <v>472239.9</v>
      </c>
      <c r="K180" s="118">
        <f t="shared" si="9"/>
        <v>0.10548824053291954</v>
      </c>
    </row>
    <row r="181" spans="1:11" ht="12.75" x14ac:dyDescent="0.2">
      <c r="A181" s="109">
        <v>2</v>
      </c>
      <c r="B181" s="110">
        <v>2</v>
      </c>
      <c r="C181" s="110">
        <v>7</v>
      </c>
      <c r="D181" s="110">
        <v>3</v>
      </c>
      <c r="E181" s="110"/>
      <c r="F181" s="123" t="s">
        <v>185</v>
      </c>
      <c r="G181" s="160">
        <v>0</v>
      </c>
      <c r="H181" s="160">
        <v>0</v>
      </c>
      <c r="I181" s="160">
        <v>0</v>
      </c>
      <c r="J181" s="160">
        <v>0</v>
      </c>
      <c r="K181" s="113">
        <v>0</v>
      </c>
    </row>
    <row r="182" spans="1:11" ht="12.75" x14ac:dyDescent="0.2">
      <c r="A182" s="114">
        <v>2</v>
      </c>
      <c r="B182" s="115">
        <v>2</v>
      </c>
      <c r="C182" s="115">
        <v>7</v>
      </c>
      <c r="D182" s="115">
        <v>3</v>
      </c>
      <c r="E182" s="115" t="s">
        <v>58</v>
      </c>
      <c r="F182" s="116" t="s">
        <v>185</v>
      </c>
      <c r="G182" s="117"/>
      <c r="H182" s="117"/>
      <c r="I182" s="117"/>
      <c r="J182" s="117">
        <f>SUBTOTAL(9,G182:I182)</f>
        <v>0</v>
      </c>
      <c r="K182" s="118">
        <f>IFERROR(J182/$J$18*100,"0.00")</f>
        <v>0</v>
      </c>
    </row>
    <row r="183" spans="1:11" ht="12.75" x14ac:dyDescent="0.2">
      <c r="A183" s="104">
        <v>2</v>
      </c>
      <c r="B183" s="105">
        <v>2</v>
      </c>
      <c r="C183" s="105">
        <v>8</v>
      </c>
      <c r="D183" s="105"/>
      <c r="E183" s="105"/>
      <c r="F183" s="106" t="s">
        <v>186</v>
      </c>
      <c r="G183" s="107">
        <v>0</v>
      </c>
      <c r="H183" s="107">
        <v>550000</v>
      </c>
      <c r="I183" s="107">
        <v>0</v>
      </c>
      <c r="J183" s="107">
        <v>550000</v>
      </c>
      <c r="K183" s="108">
        <v>0.12285817503583611</v>
      </c>
    </row>
    <row r="184" spans="1:11" ht="12.75" x14ac:dyDescent="0.2">
      <c r="A184" s="109">
        <v>2</v>
      </c>
      <c r="B184" s="110">
        <v>2</v>
      </c>
      <c r="C184" s="110">
        <v>8</v>
      </c>
      <c r="D184" s="110">
        <v>1</v>
      </c>
      <c r="E184" s="110"/>
      <c r="F184" s="123" t="s">
        <v>187</v>
      </c>
      <c r="G184" s="160">
        <v>0</v>
      </c>
      <c r="H184" s="160">
        <v>0</v>
      </c>
      <c r="I184" s="160">
        <v>0</v>
      </c>
      <c r="J184" s="160">
        <v>0</v>
      </c>
      <c r="K184" s="113">
        <v>0</v>
      </c>
    </row>
    <row r="185" spans="1:11" ht="12.75" x14ac:dyDescent="0.2">
      <c r="A185" s="114">
        <v>2</v>
      </c>
      <c r="B185" s="115">
        <v>2</v>
      </c>
      <c r="C185" s="115">
        <v>8</v>
      </c>
      <c r="D185" s="115">
        <v>1</v>
      </c>
      <c r="E185" s="115" t="s">
        <v>58</v>
      </c>
      <c r="F185" s="116" t="s">
        <v>187</v>
      </c>
      <c r="G185" s="117"/>
      <c r="H185" s="117"/>
      <c r="I185" s="117"/>
      <c r="J185" s="117">
        <f>SUBTOTAL(9,G185:I185)</f>
        <v>0</v>
      </c>
      <c r="K185" s="118">
        <f>IFERROR(J185/$J$18*100,"0.00")</f>
        <v>0</v>
      </c>
    </row>
    <row r="186" spans="1:11" ht="12.75" x14ac:dyDescent="0.2">
      <c r="A186" s="109">
        <v>2</v>
      </c>
      <c r="B186" s="110">
        <v>2</v>
      </c>
      <c r="C186" s="110">
        <v>8</v>
      </c>
      <c r="D186" s="110">
        <v>2</v>
      </c>
      <c r="E186" s="110"/>
      <c r="F186" s="123" t="s">
        <v>188</v>
      </c>
      <c r="G186" s="160">
        <v>0</v>
      </c>
      <c r="H186" s="160">
        <v>0</v>
      </c>
      <c r="I186" s="160">
        <v>0</v>
      </c>
      <c r="J186" s="160">
        <v>0</v>
      </c>
      <c r="K186" s="113">
        <v>0</v>
      </c>
    </row>
    <row r="187" spans="1:11" ht="12.75" x14ac:dyDescent="0.2">
      <c r="A187" s="114">
        <v>2</v>
      </c>
      <c r="B187" s="115">
        <v>2</v>
      </c>
      <c r="C187" s="115">
        <v>8</v>
      </c>
      <c r="D187" s="115">
        <v>2</v>
      </c>
      <c r="E187" s="115" t="s">
        <v>58</v>
      </c>
      <c r="F187" s="116" t="s">
        <v>188</v>
      </c>
      <c r="G187" s="117"/>
      <c r="H187" s="117"/>
      <c r="I187" s="117"/>
      <c r="J187" s="117">
        <f>SUBTOTAL(9,G187:I187)</f>
        <v>0</v>
      </c>
      <c r="K187" s="118">
        <f>IFERROR(J187/$J$18*100,"0.00")</f>
        <v>0</v>
      </c>
    </row>
    <row r="188" spans="1:11" ht="12.75" x14ac:dyDescent="0.2">
      <c r="A188" s="109">
        <v>2</v>
      </c>
      <c r="B188" s="110">
        <v>2</v>
      </c>
      <c r="C188" s="110">
        <v>8</v>
      </c>
      <c r="D188" s="110">
        <v>3</v>
      </c>
      <c r="E188" s="110"/>
      <c r="F188" s="123" t="s">
        <v>189</v>
      </c>
      <c r="G188" s="160">
        <v>0</v>
      </c>
      <c r="H188" s="160">
        <v>0</v>
      </c>
      <c r="I188" s="160">
        <v>0</v>
      </c>
      <c r="J188" s="160">
        <v>0</v>
      </c>
      <c r="K188" s="113">
        <v>0</v>
      </c>
    </row>
    <row r="189" spans="1:11" ht="12.75" x14ac:dyDescent="0.2">
      <c r="A189" s="114">
        <v>2</v>
      </c>
      <c r="B189" s="115">
        <v>2</v>
      </c>
      <c r="C189" s="115">
        <v>8</v>
      </c>
      <c r="D189" s="115">
        <v>3</v>
      </c>
      <c r="E189" s="115" t="s">
        <v>58</v>
      </c>
      <c r="F189" s="138" t="s">
        <v>189</v>
      </c>
      <c r="G189" s="117"/>
      <c r="H189" s="117"/>
      <c r="I189" s="117"/>
      <c r="J189" s="117">
        <f>SUBTOTAL(9,G189:I189)</f>
        <v>0</v>
      </c>
      <c r="K189" s="118">
        <f>IFERROR(J189/$J$18*100,"0.00")</f>
        <v>0</v>
      </c>
    </row>
    <row r="190" spans="1:11" ht="12.75" x14ac:dyDescent="0.2">
      <c r="A190" s="109">
        <v>2</v>
      </c>
      <c r="B190" s="110">
        <v>2</v>
      </c>
      <c r="C190" s="110">
        <v>8</v>
      </c>
      <c r="D190" s="110">
        <v>4</v>
      </c>
      <c r="E190" s="110"/>
      <c r="F190" s="123" t="s">
        <v>190</v>
      </c>
      <c r="G190" s="160">
        <v>0</v>
      </c>
      <c r="H190" s="160">
        <v>60000</v>
      </c>
      <c r="I190" s="160">
        <v>0</v>
      </c>
      <c r="J190" s="160">
        <v>60000</v>
      </c>
      <c r="K190" s="113">
        <v>1.3402710003909395E-2</v>
      </c>
    </row>
    <row r="191" spans="1:11" ht="12.75" x14ac:dyDescent="0.2">
      <c r="A191" s="114">
        <v>2</v>
      </c>
      <c r="B191" s="115">
        <v>2</v>
      </c>
      <c r="C191" s="115">
        <v>8</v>
      </c>
      <c r="D191" s="115">
        <v>4</v>
      </c>
      <c r="E191" s="115" t="s">
        <v>58</v>
      </c>
      <c r="F191" s="116" t="s">
        <v>190</v>
      </c>
      <c r="G191" s="117"/>
      <c r="H191" s="117">
        <v>60000</v>
      </c>
      <c r="I191" s="117"/>
      <c r="J191" s="117">
        <f>SUBTOTAL(9,G191:I191)</f>
        <v>60000</v>
      </c>
      <c r="K191" s="118">
        <f>IFERROR(J191/$J$18*100,"0.00")</f>
        <v>1.3402710003909395E-2</v>
      </c>
    </row>
    <row r="192" spans="1:11" ht="12.75" x14ac:dyDescent="0.2">
      <c r="A192" s="109">
        <v>2</v>
      </c>
      <c r="B192" s="110">
        <v>2</v>
      </c>
      <c r="C192" s="110">
        <v>8</v>
      </c>
      <c r="D192" s="110">
        <v>5</v>
      </c>
      <c r="E192" s="110"/>
      <c r="F192" s="123" t="s">
        <v>191</v>
      </c>
      <c r="G192" s="160">
        <v>0</v>
      </c>
      <c r="H192" s="160">
        <v>0</v>
      </c>
      <c r="I192" s="160">
        <v>0</v>
      </c>
      <c r="J192" s="160">
        <v>0</v>
      </c>
      <c r="K192" s="113">
        <v>0</v>
      </c>
    </row>
    <row r="193" spans="1:11" ht="12.75" x14ac:dyDescent="0.2">
      <c r="A193" s="114">
        <v>2</v>
      </c>
      <c r="B193" s="115">
        <v>2</v>
      </c>
      <c r="C193" s="115">
        <v>8</v>
      </c>
      <c r="D193" s="115">
        <v>5</v>
      </c>
      <c r="E193" s="115" t="s">
        <v>58</v>
      </c>
      <c r="F193" s="116" t="s">
        <v>192</v>
      </c>
      <c r="G193" s="117"/>
      <c r="H193" s="117"/>
      <c r="I193" s="117"/>
      <c r="J193" s="117">
        <f>SUBTOTAL(9,G193:I193)</f>
        <v>0</v>
      </c>
      <c r="K193" s="118">
        <f>IFERROR(J193/$J$18*100,"0.00")</f>
        <v>0</v>
      </c>
    </row>
    <row r="194" spans="1:11" ht="12.75" x14ac:dyDescent="0.2">
      <c r="A194" s="114">
        <v>2</v>
      </c>
      <c r="B194" s="115">
        <v>2</v>
      </c>
      <c r="C194" s="115">
        <v>8</v>
      </c>
      <c r="D194" s="115">
        <v>5</v>
      </c>
      <c r="E194" s="115" t="s">
        <v>60</v>
      </c>
      <c r="F194" s="116" t="s">
        <v>193</v>
      </c>
      <c r="G194" s="117"/>
      <c r="H194" s="117"/>
      <c r="I194" s="117"/>
      <c r="J194" s="117">
        <f>SUBTOTAL(9,G194:I194)</f>
        <v>0</v>
      </c>
      <c r="K194" s="118">
        <f>IFERROR(J194/$J$18*100,"0.00")</f>
        <v>0</v>
      </c>
    </row>
    <row r="195" spans="1:11" ht="12.75" x14ac:dyDescent="0.2">
      <c r="A195" s="114">
        <v>2</v>
      </c>
      <c r="B195" s="115">
        <v>2</v>
      </c>
      <c r="C195" s="115">
        <v>8</v>
      </c>
      <c r="D195" s="115">
        <v>5</v>
      </c>
      <c r="E195" s="115" t="s">
        <v>62</v>
      </c>
      <c r="F195" s="116" t="s">
        <v>194</v>
      </c>
      <c r="G195" s="117"/>
      <c r="H195" s="117"/>
      <c r="I195" s="117"/>
      <c r="J195" s="117">
        <f>SUBTOTAL(9,G195:I195)</f>
        <v>0</v>
      </c>
      <c r="K195" s="118">
        <f>IFERROR(J195/$J$18*100,"0.00")</f>
        <v>0</v>
      </c>
    </row>
    <row r="196" spans="1:11" ht="12.75" x14ac:dyDescent="0.2">
      <c r="A196" s="109">
        <v>2</v>
      </c>
      <c r="B196" s="110">
        <v>2</v>
      </c>
      <c r="C196" s="110">
        <v>8</v>
      </c>
      <c r="D196" s="110">
        <v>6</v>
      </c>
      <c r="E196" s="110"/>
      <c r="F196" s="123" t="s">
        <v>195</v>
      </c>
      <c r="G196" s="160">
        <v>0</v>
      </c>
      <c r="H196" s="160">
        <v>150000</v>
      </c>
      <c r="I196" s="160">
        <v>0</v>
      </c>
      <c r="J196" s="160">
        <v>150000</v>
      </c>
      <c r="K196" s="113">
        <v>3.3506775009773483E-2</v>
      </c>
    </row>
    <row r="197" spans="1:11" ht="12.75" x14ac:dyDescent="0.2">
      <c r="A197" s="114">
        <v>2</v>
      </c>
      <c r="B197" s="115">
        <v>2</v>
      </c>
      <c r="C197" s="115">
        <v>8</v>
      </c>
      <c r="D197" s="115">
        <v>6</v>
      </c>
      <c r="E197" s="115" t="s">
        <v>58</v>
      </c>
      <c r="F197" s="116" t="s">
        <v>196</v>
      </c>
      <c r="G197" s="117"/>
      <c r="H197" s="117">
        <v>150000</v>
      </c>
      <c r="I197" s="117"/>
      <c r="J197" s="117">
        <f>SUBTOTAL(9,G197:I197)</f>
        <v>150000</v>
      </c>
      <c r="K197" s="118">
        <f>IFERROR(J197/$J$18*100,"0.00")</f>
        <v>3.3506775009773483E-2</v>
      </c>
    </row>
    <row r="198" spans="1:11" ht="12.75" x14ac:dyDescent="0.2">
      <c r="A198" s="114">
        <v>2</v>
      </c>
      <c r="B198" s="115">
        <v>2</v>
      </c>
      <c r="C198" s="115">
        <v>8</v>
      </c>
      <c r="D198" s="115">
        <v>6</v>
      </c>
      <c r="E198" s="115" t="s">
        <v>60</v>
      </c>
      <c r="F198" s="116" t="s">
        <v>197</v>
      </c>
      <c r="G198" s="117"/>
      <c r="H198" s="117"/>
      <c r="I198" s="117"/>
      <c r="J198" s="117">
        <f>SUBTOTAL(9,G198:I198)</f>
        <v>0</v>
      </c>
      <c r="K198" s="118">
        <f>IFERROR(J198/$J$18*100,"0.00")</f>
        <v>0</v>
      </c>
    </row>
    <row r="199" spans="1:11" ht="12.75" x14ac:dyDescent="0.2">
      <c r="A199" s="114">
        <v>2</v>
      </c>
      <c r="B199" s="115">
        <v>2</v>
      </c>
      <c r="C199" s="115">
        <v>8</v>
      </c>
      <c r="D199" s="115">
        <v>6</v>
      </c>
      <c r="E199" s="115" t="s">
        <v>62</v>
      </c>
      <c r="F199" s="116" t="s">
        <v>198</v>
      </c>
      <c r="G199" s="117"/>
      <c r="H199" s="117"/>
      <c r="I199" s="117"/>
      <c r="J199" s="117">
        <f>SUBTOTAL(9,G199:I199)</f>
        <v>0</v>
      </c>
      <c r="K199" s="118">
        <f>IFERROR(J199/$J$18*100,"0.00")</f>
        <v>0</v>
      </c>
    </row>
    <row r="200" spans="1:11" ht="12.75" x14ac:dyDescent="0.2">
      <c r="A200" s="114">
        <v>2</v>
      </c>
      <c r="B200" s="115">
        <v>2</v>
      </c>
      <c r="C200" s="115">
        <v>8</v>
      </c>
      <c r="D200" s="115">
        <v>6</v>
      </c>
      <c r="E200" s="115" t="s">
        <v>64</v>
      </c>
      <c r="F200" s="116" t="s">
        <v>199</v>
      </c>
      <c r="G200" s="117"/>
      <c r="H200" s="117"/>
      <c r="I200" s="117"/>
      <c r="J200" s="117">
        <f>SUBTOTAL(9,G200:I200)</f>
        <v>0</v>
      </c>
      <c r="K200" s="118">
        <f>IFERROR(J200/$J$18*100,"0.00")</f>
        <v>0</v>
      </c>
    </row>
    <row r="201" spans="1:11" ht="12.75" x14ac:dyDescent="0.2">
      <c r="A201" s="109">
        <v>2</v>
      </c>
      <c r="B201" s="110">
        <v>2</v>
      </c>
      <c r="C201" s="110">
        <v>8</v>
      </c>
      <c r="D201" s="110">
        <v>7</v>
      </c>
      <c r="E201" s="110"/>
      <c r="F201" s="123" t="s">
        <v>200</v>
      </c>
      <c r="G201" s="160">
        <v>0</v>
      </c>
      <c r="H201" s="160">
        <v>340000</v>
      </c>
      <c r="I201" s="160">
        <v>0</v>
      </c>
      <c r="J201" s="160">
        <v>340000</v>
      </c>
      <c r="K201" s="113">
        <v>7.5948690022153237E-2</v>
      </c>
    </row>
    <row r="202" spans="1:11" ht="12.75" x14ac:dyDescent="0.2">
      <c r="A202" s="114">
        <v>2</v>
      </c>
      <c r="B202" s="115">
        <v>2</v>
      </c>
      <c r="C202" s="115">
        <v>8</v>
      </c>
      <c r="D202" s="115">
        <v>7</v>
      </c>
      <c r="E202" s="115" t="s">
        <v>58</v>
      </c>
      <c r="F202" s="138" t="s">
        <v>201</v>
      </c>
      <c r="G202" s="117"/>
      <c r="H202" s="117"/>
      <c r="I202" s="117"/>
      <c r="J202" s="117">
        <f t="shared" ref="J202:J207" si="10">SUBTOTAL(9,G202:I202)</f>
        <v>0</v>
      </c>
      <c r="K202" s="118">
        <f t="shared" ref="K202:K207" si="11">IFERROR(J202/$J$18*100,"0.00")</f>
        <v>0</v>
      </c>
    </row>
    <row r="203" spans="1:11" ht="12.75" x14ac:dyDescent="0.2">
      <c r="A203" s="114">
        <v>2</v>
      </c>
      <c r="B203" s="115">
        <v>2</v>
      </c>
      <c r="C203" s="115">
        <v>8</v>
      </c>
      <c r="D203" s="115">
        <v>7</v>
      </c>
      <c r="E203" s="115" t="s">
        <v>60</v>
      </c>
      <c r="F203" s="138" t="s">
        <v>202</v>
      </c>
      <c r="G203" s="117"/>
      <c r="H203" s="117">
        <v>90000</v>
      </c>
      <c r="I203" s="117"/>
      <c r="J203" s="117">
        <f t="shared" si="10"/>
        <v>90000</v>
      </c>
      <c r="K203" s="118">
        <f t="shared" si="11"/>
        <v>2.0104065005864091E-2</v>
      </c>
    </row>
    <row r="204" spans="1:11" ht="12.75" x14ac:dyDescent="0.2">
      <c r="A204" s="114">
        <v>2</v>
      </c>
      <c r="B204" s="115">
        <v>2</v>
      </c>
      <c r="C204" s="115">
        <v>8</v>
      </c>
      <c r="D204" s="115">
        <v>7</v>
      </c>
      <c r="E204" s="115" t="s">
        <v>62</v>
      </c>
      <c r="F204" s="138" t="s">
        <v>203</v>
      </c>
      <c r="G204" s="117"/>
      <c r="H204" s="117"/>
      <c r="I204" s="117"/>
      <c r="J204" s="117">
        <f t="shared" si="10"/>
        <v>0</v>
      </c>
      <c r="K204" s="118">
        <f t="shared" si="11"/>
        <v>0</v>
      </c>
    </row>
    <row r="205" spans="1:11" ht="12.75" x14ac:dyDescent="0.2">
      <c r="A205" s="114">
        <v>2</v>
      </c>
      <c r="B205" s="115">
        <v>2</v>
      </c>
      <c r="C205" s="115">
        <v>8</v>
      </c>
      <c r="D205" s="115">
        <v>7</v>
      </c>
      <c r="E205" s="115" t="s">
        <v>64</v>
      </c>
      <c r="F205" s="138" t="s">
        <v>204</v>
      </c>
      <c r="G205" s="117"/>
      <c r="H205" s="117"/>
      <c r="I205" s="117"/>
      <c r="J205" s="117">
        <f t="shared" si="10"/>
        <v>0</v>
      </c>
      <c r="K205" s="118">
        <f t="shared" si="11"/>
        <v>0</v>
      </c>
    </row>
    <row r="206" spans="1:11" ht="12.75" x14ac:dyDescent="0.2">
      <c r="A206" s="114">
        <v>2</v>
      </c>
      <c r="B206" s="115">
        <v>2</v>
      </c>
      <c r="C206" s="115">
        <v>8</v>
      </c>
      <c r="D206" s="115">
        <v>7</v>
      </c>
      <c r="E206" s="115" t="s">
        <v>66</v>
      </c>
      <c r="F206" s="138" t="s">
        <v>205</v>
      </c>
      <c r="G206" s="117"/>
      <c r="H206" s="117"/>
      <c r="I206" s="117"/>
      <c r="J206" s="117">
        <f t="shared" si="10"/>
        <v>0</v>
      </c>
      <c r="K206" s="118">
        <f t="shared" si="11"/>
        <v>0</v>
      </c>
    </row>
    <row r="207" spans="1:11" ht="12.75" x14ac:dyDescent="0.2">
      <c r="A207" s="114">
        <v>2</v>
      </c>
      <c r="B207" s="115">
        <v>2</v>
      </c>
      <c r="C207" s="115">
        <v>8</v>
      </c>
      <c r="D207" s="115">
        <v>7</v>
      </c>
      <c r="E207" s="115" t="s">
        <v>68</v>
      </c>
      <c r="F207" s="138" t="s">
        <v>206</v>
      </c>
      <c r="G207" s="117"/>
      <c r="H207" s="117">
        <v>250000</v>
      </c>
      <c r="I207" s="117"/>
      <c r="J207" s="117">
        <f t="shared" si="10"/>
        <v>250000</v>
      </c>
      <c r="K207" s="118">
        <f t="shared" si="11"/>
        <v>5.5844625016289146E-2</v>
      </c>
    </row>
    <row r="208" spans="1:11" ht="12.75" x14ac:dyDescent="0.2">
      <c r="A208" s="109">
        <v>2</v>
      </c>
      <c r="B208" s="110">
        <v>2</v>
      </c>
      <c r="C208" s="110">
        <v>8</v>
      </c>
      <c r="D208" s="110">
        <v>8</v>
      </c>
      <c r="E208" s="110"/>
      <c r="F208" s="123" t="s">
        <v>207</v>
      </c>
      <c r="G208" s="160">
        <v>0</v>
      </c>
      <c r="H208" s="160">
        <v>0</v>
      </c>
      <c r="I208" s="160">
        <v>0</v>
      </c>
      <c r="J208" s="160">
        <v>0</v>
      </c>
      <c r="K208" s="113">
        <v>0</v>
      </c>
    </row>
    <row r="209" spans="1:11" ht="12.75" x14ac:dyDescent="0.2">
      <c r="A209" s="114">
        <v>2</v>
      </c>
      <c r="B209" s="115">
        <v>2</v>
      </c>
      <c r="C209" s="115">
        <v>8</v>
      </c>
      <c r="D209" s="115">
        <v>8</v>
      </c>
      <c r="E209" s="115" t="s">
        <v>58</v>
      </c>
      <c r="F209" s="138" t="s">
        <v>208</v>
      </c>
      <c r="G209" s="117"/>
      <c r="H209" s="117"/>
      <c r="I209" s="117"/>
      <c r="J209" s="117">
        <f>SUBTOTAL(9,G209:I209)</f>
        <v>0</v>
      </c>
      <c r="K209" s="118">
        <f>IFERROR(J209/$J$18*100,"0.00")</f>
        <v>0</v>
      </c>
    </row>
    <row r="210" spans="1:11" ht="12.75" x14ac:dyDescent="0.2">
      <c r="A210" s="114">
        <v>2</v>
      </c>
      <c r="B210" s="115">
        <v>2</v>
      </c>
      <c r="C210" s="115">
        <v>8</v>
      </c>
      <c r="D210" s="115">
        <v>8</v>
      </c>
      <c r="E210" s="115" t="s">
        <v>60</v>
      </c>
      <c r="F210" s="138" t="s">
        <v>209</v>
      </c>
      <c r="G210" s="117"/>
      <c r="H210" s="117"/>
      <c r="I210" s="117"/>
      <c r="J210" s="117">
        <f>SUBTOTAL(9,G210:I210)</f>
        <v>0</v>
      </c>
      <c r="K210" s="118">
        <f>IFERROR(J210/$J$18*100,"0.00")</f>
        <v>0</v>
      </c>
    </row>
    <row r="211" spans="1:11" ht="12.75" x14ac:dyDescent="0.2">
      <c r="A211" s="114">
        <v>2</v>
      </c>
      <c r="B211" s="115">
        <v>2</v>
      </c>
      <c r="C211" s="115">
        <v>8</v>
      </c>
      <c r="D211" s="115">
        <v>8</v>
      </c>
      <c r="E211" s="115" t="s">
        <v>62</v>
      </c>
      <c r="F211" s="138" t="s">
        <v>210</v>
      </c>
      <c r="G211" s="117"/>
      <c r="H211" s="117"/>
      <c r="I211" s="117"/>
      <c r="J211" s="117">
        <f>SUBTOTAL(9,G211:I211)</f>
        <v>0</v>
      </c>
      <c r="K211" s="118">
        <f>IFERROR(J211/$J$18*100,"0.00")</f>
        <v>0</v>
      </c>
    </row>
    <row r="212" spans="1:11" ht="12.75" x14ac:dyDescent="0.2">
      <c r="A212" s="109">
        <v>2</v>
      </c>
      <c r="B212" s="110">
        <v>2</v>
      </c>
      <c r="C212" s="110">
        <v>8</v>
      </c>
      <c r="D212" s="110">
        <v>9</v>
      </c>
      <c r="E212" s="110"/>
      <c r="F212" s="123" t="s">
        <v>211</v>
      </c>
      <c r="G212" s="160">
        <v>0</v>
      </c>
      <c r="H212" s="160">
        <v>0</v>
      </c>
      <c r="I212" s="160">
        <v>0</v>
      </c>
      <c r="J212" s="160">
        <v>0</v>
      </c>
      <c r="K212" s="113">
        <v>0</v>
      </c>
    </row>
    <row r="213" spans="1:11" ht="12.75" x14ac:dyDescent="0.2">
      <c r="A213" s="115">
        <v>2</v>
      </c>
      <c r="B213" s="115">
        <v>2</v>
      </c>
      <c r="C213" s="115">
        <v>8</v>
      </c>
      <c r="D213" s="115">
        <v>9</v>
      </c>
      <c r="E213" s="115" t="s">
        <v>58</v>
      </c>
      <c r="F213" s="138" t="s">
        <v>212</v>
      </c>
      <c r="G213" s="117"/>
      <c r="H213" s="117"/>
      <c r="I213" s="117"/>
      <c r="J213" s="117">
        <f>SUBTOTAL(9,G213:I213)</f>
        <v>0</v>
      </c>
      <c r="K213" s="118">
        <f>IFERROR(J213/$J$18*100,"0.00")</f>
        <v>0</v>
      </c>
    </row>
    <row r="214" spans="1:11" ht="12.75" x14ac:dyDescent="0.2">
      <c r="A214" s="115">
        <v>2</v>
      </c>
      <c r="B214" s="115">
        <v>2</v>
      </c>
      <c r="C214" s="115">
        <v>8</v>
      </c>
      <c r="D214" s="115">
        <v>9</v>
      </c>
      <c r="E214" s="115" t="s">
        <v>60</v>
      </c>
      <c r="F214" s="138" t="s">
        <v>213</v>
      </c>
      <c r="G214" s="117"/>
      <c r="H214" s="117"/>
      <c r="I214" s="117"/>
      <c r="J214" s="117">
        <f>SUBTOTAL(9,G214:I214)</f>
        <v>0</v>
      </c>
      <c r="K214" s="118">
        <f>IFERROR(J214/$J$18*100,"0.00")</f>
        <v>0</v>
      </c>
    </row>
    <row r="215" spans="1:11" ht="12.75" x14ac:dyDescent="0.2">
      <c r="A215" s="115">
        <v>2</v>
      </c>
      <c r="B215" s="115">
        <v>2</v>
      </c>
      <c r="C215" s="115">
        <v>8</v>
      </c>
      <c r="D215" s="115">
        <v>9</v>
      </c>
      <c r="E215" s="115" t="s">
        <v>62</v>
      </c>
      <c r="F215" s="138" t="s">
        <v>214</v>
      </c>
      <c r="G215" s="117"/>
      <c r="H215" s="117"/>
      <c r="I215" s="117"/>
      <c r="J215" s="117">
        <f>SUBTOTAL(9,G215:I215)</f>
        <v>0</v>
      </c>
      <c r="K215" s="118">
        <f>IFERROR(J215/$J$18*100,"0.00")</f>
        <v>0</v>
      </c>
    </row>
    <row r="216" spans="1:11" ht="12.75" x14ac:dyDescent="0.2">
      <c r="A216" s="115">
        <v>2</v>
      </c>
      <c r="B216" s="115">
        <v>2</v>
      </c>
      <c r="C216" s="115">
        <v>8</v>
      </c>
      <c r="D216" s="115">
        <v>9</v>
      </c>
      <c r="E216" s="115" t="s">
        <v>64</v>
      </c>
      <c r="F216" s="138" t="s">
        <v>215</v>
      </c>
      <c r="G216" s="117"/>
      <c r="H216" s="117"/>
      <c r="I216" s="117"/>
      <c r="J216" s="117">
        <f>SUBTOTAL(9,G216:I216)</f>
        <v>0</v>
      </c>
      <c r="K216" s="118">
        <f>IFERROR(J216/$J$18*100,"0.00")</f>
        <v>0</v>
      </c>
    </row>
    <row r="217" spans="1:11" ht="12.75" x14ac:dyDescent="0.2">
      <c r="A217" s="114">
        <v>2</v>
      </c>
      <c r="B217" s="115">
        <v>2</v>
      </c>
      <c r="C217" s="115">
        <v>8</v>
      </c>
      <c r="D217" s="115">
        <v>9</v>
      </c>
      <c r="E217" s="115" t="s">
        <v>66</v>
      </c>
      <c r="F217" s="138" t="s">
        <v>216</v>
      </c>
      <c r="G217" s="117"/>
      <c r="H217" s="117"/>
      <c r="I217" s="117"/>
      <c r="J217" s="117">
        <f>SUBTOTAL(9,G217:I217)</f>
        <v>0</v>
      </c>
      <c r="K217" s="118">
        <f>IFERROR(J217/$J$18*100,"0.00")</f>
        <v>0</v>
      </c>
    </row>
    <row r="218" spans="1:11" ht="12.75" x14ac:dyDescent="0.2">
      <c r="A218" s="98">
        <v>2</v>
      </c>
      <c r="B218" s="99">
        <v>3</v>
      </c>
      <c r="C218" s="100"/>
      <c r="D218" s="100"/>
      <c r="E218" s="100"/>
      <c r="F218" s="101" t="s">
        <v>217</v>
      </c>
      <c r="G218" s="102">
        <v>27217877.68</v>
      </c>
      <c r="H218" s="102">
        <v>99136094.030000001</v>
      </c>
      <c r="I218" s="102">
        <v>0</v>
      </c>
      <c r="J218" s="102">
        <v>126353971.71000001</v>
      </c>
      <c r="K218" s="103">
        <v>28.224760677855024</v>
      </c>
    </row>
    <row r="219" spans="1:11" ht="12.75" x14ac:dyDescent="0.2">
      <c r="A219" s="104">
        <v>2</v>
      </c>
      <c r="B219" s="105">
        <v>3</v>
      </c>
      <c r="C219" s="105">
        <v>1</v>
      </c>
      <c r="D219" s="105"/>
      <c r="E219" s="105"/>
      <c r="F219" s="106" t="s">
        <v>218</v>
      </c>
      <c r="G219" s="107">
        <v>4426855.17</v>
      </c>
      <c r="H219" s="107">
        <v>12242833.93</v>
      </c>
      <c r="I219" s="107">
        <v>0</v>
      </c>
      <c r="J219" s="107">
        <v>16669689.1</v>
      </c>
      <c r="K219" s="108">
        <v>3.7236501477104897</v>
      </c>
    </row>
    <row r="220" spans="1:11" ht="12.75" x14ac:dyDescent="0.2">
      <c r="A220" s="109">
        <v>2</v>
      </c>
      <c r="B220" s="110">
        <v>3</v>
      </c>
      <c r="C220" s="110">
        <v>1</v>
      </c>
      <c r="D220" s="110">
        <v>1</v>
      </c>
      <c r="E220" s="110"/>
      <c r="F220" s="123" t="s">
        <v>219</v>
      </c>
      <c r="G220" s="160">
        <v>3076154.15</v>
      </c>
      <c r="H220" s="160">
        <v>7658666.96</v>
      </c>
      <c r="I220" s="160">
        <v>0</v>
      </c>
      <c r="J220" s="160">
        <v>10734821.109999999</v>
      </c>
      <c r="K220" s="113">
        <v>2.397928238019579</v>
      </c>
    </row>
    <row r="221" spans="1:11" ht="12.75" x14ac:dyDescent="0.2">
      <c r="A221" s="124">
        <v>2</v>
      </c>
      <c r="B221" s="115">
        <v>3</v>
      </c>
      <c r="C221" s="115">
        <v>1</v>
      </c>
      <c r="D221" s="115">
        <v>1</v>
      </c>
      <c r="E221" s="115" t="s">
        <v>58</v>
      </c>
      <c r="F221" s="116" t="s">
        <v>219</v>
      </c>
      <c r="G221" s="117">
        <v>3076154.15</v>
      </c>
      <c r="H221" s="117">
        <v>7658666.96</v>
      </c>
      <c r="I221" s="117"/>
      <c r="J221" s="117">
        <f>SUBTOTAL(9,G221:I221)</f>
        <v>10734821.109999999</v>
      </c>
      <c r="K221" s="118">
        <f>IFERROR(J221/$J$18*100,"0.00")</f>
        <v>2.397928238019579</v>
      </c>
    </row>
    <row r="222" spans="1:11" ht="12.75" x14ac:dyDescent="0.2">
      <c r="A222" s="124">
        <v>2</v>
      </c>
      <c r="B222" s="115">
        <v>3</v>
      </c>
      <c r="C222" s="115">
        <v>1</v>
      </c>
      <c r="D222" s="115">
        <v>1</v>
      </c>
      <c r="E222" s="115" t="s">
        <v>60</v>
      </c>
      <c r="F222" s="116" t="s">
        <v>220</v>
      </c>
      <c r="G222" s="112"/>
      <c r="H222" s="112"/>
      <c r="I222" s="112"/>
      <c r="J222" s="117">
        <f>SUBTOTAL(9,G222:I222)</f>
        <v>0</v>
      </c>
      <c r="K222" s="118">
        <f>IFERROR(J222/$J$18*100,"0.00")</f>
        <v>0</v>
      </c>
    </row>
    <row r="223" spans="1:11" ht="12.75" x14ac:dyDescent="0.2">
      <c r="A223" s="109">
        <v>2</v>
      </c>
      <c r="B223" s="110">
        <v>3</v>
      </c>
      <c r="C223" s="110">
        <v>1</v>
      </c>
      <c r="D223" s="110">
        <v>2</v>
      </c>
      <c r="E223" s="110"/>
      <c r="F223" s="123" t="s">
        <v>221</v>
      </c>
      <c r="G223" s="163">
        <f>+G224</f>
        <v>0</v>
      </c>
      <c r="H223" s="163">
        <f>+H224</f>
        <v>0</v>
      </c>
      <c r="I223" s="163">
        <f>+I224</f>
        <v>0</v>
      </c>
      <c r="J223" s="163">
        <f>+J224</f>
        <v>0</v>
      </c>
      <c r="K223" s="134">
        <f>+K224</f>
        <v>0</v>
      </c>
    </row>
    <row r="224" spans="1:11" ht="12.75" x14ac:dyDescent="0.2">
      <c r="A224" s="124">
        <v>2</v>
      </c>
      <c r="B224" s="115">
        <v>3</v>
      </c>
      <c r="C224" s="115">
        <v>1</v>
      </c>
      <c r="D224" s="115">
        <v>2</v>
      </c>
      <c r="E224" s="115" t="s">
        <v>58</v>
      </c>
      <c r="F224" s="116" t="s">
        <v>221</v>
      </c>
      <c r="G224" s="112"/>
      <c r="H224" s="112"/>
      <c r="I224" s="112"/>
      <c r="J224" s="117">
        <f>SUBTOTAL(9,G224:I224)</f>
        <v>0</v>
      </c>
      <c r="K224" s="118">
        <f>IFERROR(J224/$J$18*100,"0.00")</f>
        <v>0</v>
      </c>
    </row>
    <row r="225" spans="1:11" ht="12.75" x14ac:dyDescent="0.2">
      <c r="A225" s="109">
        <v>2</v>
      </c>
      <c r="B225" s="110">
        <v>3</v>
      </c>
      <c r="C225" s="110">
        <v>1</v>
      </c>
      <c r="D225" s="110">
        <v>3</v>
      </c>
      <c r="E225" s="110"/>
      <c r="F225" s="123" t="s">
        <v>222</v>
      </c>
      <c r="G225" s="160">
        <v>1350701.02</v>
      </c>
      <c r="H225" s="160">
        <v>4584166.97</v>
      </c>
      <c r="I225" s="160">
        <v>0</v>
      </c>
      <c r="J225" s="160">
        <v>5934867.9900000002</v>
      </c>
      <c r="K225" s="113">
        <v>1.3257219096909107</v>
      </c>
    </row>
    <row r="226" spans="1:11" ht="12.75" x14ac:dyDescent="0.2">
      <c r="A226" s="124">
        <v>2</v>
      </c>
      <c r="B226" s="115">
        <v>3</v>
      </c>
      <c r="C226" s="115">
        <v>1</v>
      </c>
      <c r="D226" s="115">
        <v>3</v>
      </c>
      <c r="E226" s="115" t="s">
        <v>58</v>
      </c>
      <c r="F226" s="116" t="s">
        <v>223</v>
      </c>
      <c r="G226" s="117">
        <v>350701.02</v>
      </c>
      <c r="H226" s="117">
        <v>2083712.26</v>
      </c>
      <c r="I226" s="117"/>
      <c r="J226" s="117">
        <f>SUBTOTAL(9,G226:I226)</f>
        <v>2434413.2800000003</v>
      </c>
      <c r="K226" s="118">
        <f>IFERROR(J226/$J$18*100,"0.00")</f>
        <v>0.54379558702509811</v>
      </c>
    </row>
    <row r="227" spans="1:11" ht="12.75" x14ac:dyDescent="0.2">
      <c r="A227" s="124">
        <v>2</v>
      </c>
      <c r="B227" s="115">
        <v>3</v>
      </c>
      <c r="C227" s="115">
        <v>1</v>
      </c>
      <c r="D227" s="115">
        <v>3</v>
      </c>
      <c r="E227" s="115" t="s">
        <v>60</v>
      </c>
      <c r="F227" s="116" t="s">
        <v>224</v>
      </c>
      <c r="G227" s="117">
        <v>1000000</v>
      </c>
      <c r="H227" s="117">
        <v>2500454.71</v>
      </c>
      <c r="I227" s="117"/>
      <c r="J227" s="117">
        <f>SUBTOTAL(9,G227:I227)</f>
        <v>3500454.71</v>
      </c>
      <c r="K227" s="118">
        <f>IFERROR(J227/$J$18*100,"0.00")</f>
        <v>0.78192632266581263</v>
      </c>
    </row>
    <row r="228" spans="1:11" ht="12.75" x14ac:dyDescent="0.2">
      <c r="A228" s="124">
        <v>2</v>
      </c>
      <c r="B228" s="115">
        <v>3</v>
      </c>
      <c r="C228" s="115">
        <v>1</v>
      </c>
      <c r="D228" s="115">
        <v>3</v>
      </c>
      <c r="E228" s="115" t="s">
        <v>62</v>
      </c>
      <c r="F228" s="116" t="s">
        <v>225</v>
      </c>
      <c r="G228" s="112"/>
      <c r="H228" s="112"/>
      <c r="I228" s="112"/>
      <c r="J228" s="117">
        <f>SUBTOTAL(9,G228:I228)</f>
        <v>0</v>
      </c>
      <c r="K228" s="118">
        <f>IFERROR(J228/$J$18*100,"0.00")</f>
        <v>0</v>
      </c>
    </row>
    <row r="229" spans="1:11" ht="12.75" x14ac:dyDescent="0.2">
      <c r="A229" s="109">
        <v>2</v>
      </c>
      <c r="B229" s="110">
        <v>3</v>
      </c>
      <c r="C229" s="110">
        <v>1</v>
      </c>
      <c r="D229" s="110">
        <v>4</v>
      </c>
      <c r="E229" s="110"/>
      <c r="F229" s="123" t="s">
        <v>226</v>
      </c>
      <c r="G229" s="163">
        <f>+G230</f>
        <v>0</v>
      </c>
      <c r="H229" s="163">
        <f>+H230</f>
        <v>0</v>
      </c>
      <c r="I229" s="163">
        <f>+I230</f>
        <v>0</v>
      </c>
      <c r="J229" s="163">
        <f>+J230</f>
        <v>0</v>
      </c>
      <c r="K229" s="134">
        <f>+K230</f>
        <v>0</v>
      </c>
    </row>
    <row r="230" spans="1:11" ht="12.75" x14ac:dyDescent="0.2">
      <c r="A230" s="124">
        <v>2</v>
      </c>
      <c r="B230" s="115">
        <v>3</v>
      </c>
      <c r="C230" s="115">
        <v>1</v>
      </c>
      <c r="D230" s="115">
        <v>4</v>
      </c>
      <c r="E230" s="115" t="s">
        <v>58</v>
      </c>
      <c r="F230" s="116" t="s">
        <v>226</v>
      </c>
      <c r="G230" s="112"/>
      <c r="H230" s="112"/>
      <c r="I230" s="112"/>
      <c r="J230" s="117">
        <f>SUBTOTAL(9,G230:I230)</f>
        <v>0</v>
      </c>
      <c r="K230" s="118">
        <f>IFERROR(J230/$J$18*100,"0.00")</f>
        <v>0</v>
      </c>
    </row>
    <row r="231" spans="1:11" ht="12.75" x14ac:dyDescent="0.2">
      <c r="A231" s="104">
        <v>2</v>
      </c>
      <c r="B231" s="105">
        <v>3</v>
      </c>
      <c r="C231" s="105">
        <v>2</v>
      </c>
      <c r="D231" s="105"/>
      <c r="E231" s="105"/>
      <c r="F231" s="106" t="s">
        <v>227</v>
      </c>
      <c r="G231" s="107">
        <v>0</v>
      </c>
      <c r="H231" s="107">
        <v>0</v>
      </c>
      <c r="I231" s="107">
        <v>0</v>
      </c>
      <c r="J231" s="107">
        <v>0</v>
      </c>
      <c r="K231" s="108">
        <v>0</v>
      </c>
    </row>
    <row r="232" spans="1:11" ht="12.75" x14ac:dyDescent="0.2">
      <c r="A232" s="109">
        <v>2</v>
      </c>
      <c r="B232" s="110">
        <v>3</v>
      </c>
      <c r="C232" s="110">
        <v>2</v>
      </c>
      <c r="D232" s="110">
        <v>1</v>
      </c>
      <c r="E232" s="110"/>
      <c r="F232" s="123" t="s">
        <v>228</v>
      </c>
      <c r="G232" s="163">
        <f>+G233</f>
        <v>0</v>
      </c>
      <c r="H232" s="163">
        <f>+H233</f>
        <v>0</v>
      </c>
      <c r="I232" s="163">
        <f>+I233</f>
        <v>0</v>
      </c>
      <c r="J232" s="163">
        <f>+J233</f>
        <v>0</v>
      </c>
      <c r="K232" s="134">
        <f>+K233</f>
        <v>0</v>
      </c>
    </row>
    <row r="233" spans="1:11" ht="12.75" x14ac:dyDescent="0.2">
      <c r="A233" s="124">
        <v>2</v>
      </c>
      <c r="B233" s="115">
        <v>3</v>
      </c>
      <c r="C233" s="115">
        <v>2</v>
      </c>
      <c r="D233" s="115">
        <v>1</v>
      </c>
      <c r="E233" s="115" t="s">
        <v>58</v>
      </c>
      <c r="F233" s="116" t="s">
        <v>228</v>
      </c>
      <c r="G233" s="112"/>
      <c r="H233" s="112"/>
      <c r="I233" s="112"/>
      <c r="J233" s="117">
        <f>SUBTOTAL(9,G233:I233)</f>
        <v>0</v>
      </c>
      <c r="K233" s="118">
        <f>IFERROR(J233/$J$18*100,"0.00")</f>
        <v>0</v>
      </c>
    </row>
    <row r="234" spans="1:11" ht="12.75" x14ac:dyDescent="0.2">
      <c r="A234" s="109">
        <v>2</v>
      </c>
      <c r="B234" s="110">
        <v>3</v>
      </c>
      <c r="C234" s="110">
        <v>2</v>
      </c>
      <c r="D234" s="110">
        <v>2</v>
      </c>
      <c r="E234" s="110"/>
      <c r="F234" s="123" t="s">
        <v>229</v>
      </c>
      <c r="G234" s="163">
        <f>+G235</f>
        <v>0</v>
      </c>
      <c r="H234" s="163">
        <f>+H235</f>
        <v>0</v>
      </c>
      <c r="I234" s="163">
        <f>+I235</f>
        <v>0</v>
      </c>
      <c r="J234" s="163">
        <f>+J235</f>
        <v>0</v>
      </c>
      <c r="K234" s="134">
        <f>+K235</f>
        <v>0</v>
      </c>
    </row>
    <row r="235" spans="1:11" ht="12.75" x14ac:dyDescent="0.2">
      <c r="A235" s="124">
        <v>2</v>
      </c>
      <c r="B235" s="115">
        <v>3</v>
      </c>
      <c r="C235" s="115">
        <v>2</v>
      </c>
      <c r="D235" s="115">
        <v>2</v>
      </c>
      <c r="E235" s="115" t="s">
        <v>58</v>
      </c>
      <c r="F235" s="116" t="s">
        <v>229</v>
      </c>
      <c r="G235" s="112"/>
      <c r="H235" s="112"/>
      <c r="I235" s="112"/>
      <c r="J235" s="117">
        <f>SUBTOTAL(9,G235:I235)</f>
        <v>0</v>
      </c>
      <c r="K235" s="118">
        <f>IFERROR(J235/$J$18*100,"0.00")</f>
        <v>0</v>
      </c>
    </row>
    <row r="236" spans="1:11" ht="12.75" x14ac:dyDescent="0.2">
      <c r="A236" s="109">
        <v>2</v>
      </c>
      <c r="B236" s="110">
        <v>3</v>
      </c>
      <c r="C236" s="110">
        <v>2</v>
      </c>
      <c r="D236" s="110">
        <v>3</v>
      </c>
      <c r="E236" s="110"/>
      <c r="F236" s="123" t="s">
        <v>230</v>
      </c>
      <c r="G236" s="163">
        <f>+G237</f>
        <v>0</v>
      </c>
      <c r="H236" s="163">
        <f>+H237</f>
        <v>0</v>
      </c>
      <c r="I236" s="163">
        <f>+I237</f>
        <v>0</v>
      </c>
      <c r="J236" s="163">
        <f>+J237</f>
        <v>0</v>
      </c>
      <c r="K236" s="134">
        <f>+K237</f>
        <v>0</v>
      </c>
    </row>
    <row r="237" spans="1:11" ht="12.75" x14ac:dyDescent="0.2">
      <c r="A237" s="124">
        <v>2</v>
      </c>
      <c r="B237" s="115">
        <v>3</v>
      </c>
      <c r="C237" s="115">
        <v>2</v>
      </c>
      <c r="D237" s="115">
        <v>3</v>
      </c>
      <c r="E237" s="115" t="s">
        <v>58</v>
      </c>
      <c r="F237" s="116" t="s">
        <v>230</v>
      </c>
      <c r="G237" s="112"/>
      <c r="H237" s="112"/>
      <c r="I237" s="112"/>
      <c r="J237" s="117">
        <f>SUBTOTAL(9,G237:I237)</f>
        <v>0</v>
      </c>
      <c r="K237" s="118">
        <f>IFERROR(J237/$J$18*100,"0.00")</f>
        <v>0</v>
      </c>
    </row>
    <row r="238" spans="1:11" ht="12.75" x14ac:dyDescent="0.2">
      <c r="A238" s="109">
        <v>2</v>
      </c>
      <c r="B238" s="110">
        <v>3</v>
      </c>
      <c r="C238" s="110">
        <v>2</v>
      </c>
      <c r="D238" s="110">
        <v>4</v>
      </c>
      <c r="E238" s="110"/>
      <c r="F238" s="123" t="s">
        <v>231</v>
      </c>
      <c r="G238" s="163">
        <f>+G239</f>
        <v>0</v>
      </c>
      <c r="H238" s="163">
        <f>+H239</f>
        <v>0</v>
      </c>
      <c r="I238" s="163">
        <f>+I239</f>
        <v>0</v>
      </c>
      <c r="J238" s="163">
        <f>+J239</f>
        <v>0</v>
      </c>
      <c r="K238" s="134">
        <f>+K239</f>
        <v>0</v>
      </c>
    </row>
    <row r="239" spans="1:11" ht="12.75" x14ac:dyDescent="0.2">
      <c r="A239" s="124">
        <v>2</v>
      </c>
      <c r="B239" s="115">
        <v>3</v>
      </c>
      <c r="C239" s="115">
        <v>2</v>
      </c>
      <c r="D239" s="115">
        <v>4</v>
      </c>
      <c r="E239" s="115" t="s">
        <v>58</v>
      </c>
      <c r="F239" s="116" t="s">
        <v>231</v>
      </c>
      <c r="G239" s="112"/>
      <c r="H239" s="112"/>
      <c r="I239" s="112"/>
      <c r="J239" s="117">
        <f>SUBTOTAL(9,G239:I239)</f>
        <v>0</v>
      </c>
      <c r="K239" s="118">
        <f>IFERROR(J239/$J$18*100,"0.00")</f>
        <v>0</v>
      </c>
    </row>
    <row r="240" spans="1:11" ht="12.75" x14ac:dyDescent="0.2">
      <c r="A240" s="104">
        <v>2</v>
      </c>
      <c r="B240" s="105">
        <v>3</v>
      </c>
      <c r="C240" s="105">
        <v>3</v>
      </c>
      <c r="D240" s="105"/>
      <c r="E240" s="105"/>
      <c r="F240" s="106" t="s">
        <v>232</v>
      </c>
      <c r="G240" s="107">
        <v>580345</v>
      </c>
      <c r="H240" s="107">
        <v>1414746.42</v>
      </c>
      <c r="I240" s="107">
        <v>0</v>
      </c>
      <c r="J240" s="107">
        <v>1995091.42</v>
      </c>
      <c r="K240" s="108">
        <v>0.44566052889246333</v>
      </c>
    </row>
    <row r="241" spans="1:11" ht="12.75" x14ac:dyDescent="0.2">
      <c r="A241" s="109">
        <v>2</v>
      </c>
      <c r="B241" s="110">
        <v>3</v>
      </c>
      <c r="C241" s="110">
        <v>3</v>
      </c>
      <c r="D241" s="110">
        <v>1</v>
      </c>
      <c r="E241" s="110"/>
      <c r="F241" s="123" t="s">
        <v>233</v>
      </c>
      <c r="G241" s="160">
        <v>0</v>
      </c>
      <c r="H241" s="160">
        <v>306281.2</v>
      </c>
      <c r="I241" s="160">
        <v>0</v>
      </c>
      <c r="J241" s="160">
        <v>306281.2</v>
      </c>
      <c r="K241" s="113">
        <v>6.8416635054156225E-2</v>
      </c>
    </row>
    <row r="242" spans="1:11" ht="12.75" x14ac:dyDescent="0.2">
      <c r="A242" s="124">
        <v>2</v>
      </c>
      <c r="B242" s="115">
        <v>3</v>
      </c>
      <c r="C242" s="115">
        <v>3</v>
      </c>
      <c r="D242" s="115">
        <v>1</v>
      </c>
      <c r="E242" s="115" t="s">
        <v>58</v>
      </c>
      <c r="F242" s="116" t="s">
        <v>233</v>
      </c>
      <c r="G242" s="117"/>
      <c r="H242" s="117">
        <v>306281.2</v>
      </c>
      <c r="I242" s="117"/>
      <c r="J242" s="117">
        <f>SUBTOTAL(9,G242:I242)</f>
        <v>306281.2</v>
      </c>
      <c r="K242" s="118">
        <f>IFERROR(J242/$J$18*100,"0.00")</f>
        <v>6.8416635054156225E-2</v>
      </c>
    </row>
    <row r="243" spans="1:11" ht="12.75" x14ac:dyDescent="0.2">
      <c r="A243" s="109">
        <v>2</v>
      </c>
      <c r="B243" s="110">
        <v>3</v>
      </c>
      <c r="C243" s="110">
        <v>3</v>
      </c>
      <c r="D243" s="110">
        <v>2</v>
      </c>
      <c r="E243" s="110"/>
      <c r="F243" s="123" t="s">
        <v>234</v>
      </c>
      <c r="G243" s="163">
        <f>+G244</f>
        <v>580345</v>
      </c>
      <c r="H243" s="163">
        <f>+H244</f>
        <v>1108465.22</v>
      </c>
      <c r="I243" s="163">
        <f>+I244</f>
        <v>0</v>
      </c>
      <c r="J243" s="163">
        <f>+J244</f>
        <v>1688810.22</v>
      </c>
      <c r="K243" s="134">
        <f>+K244</f>
        <v>0.37724389383830709</v>
      </c>
    </row>
    <row r="244" spans="1:11" ht="12.75" x14ac:dyDescent="0.2">
      <c r="A244" s="124">
        <v>2</v>
      </c>
      <c r="B244" s="115">
        <v>3</v>
      </c>
      <c r="C244" s="115">
        <v>3</v>
      </c>
      <c r="D244" s="115">
        <v>2</v>
      </c>
      <c r="E244" s="115" t="s">
        <v>58</v>
      </c>
      <c r="F244" s="116" t="s">
        <v>234</v>
      </c>
      <c r="G244" s="117">
        <v>580345</v>
      </c>
      <c r="H244" s="117">
        <v>1108465.22</v>
      </c>
      <c r="I244" s="117"/>
      <c r="J244" s="117">
        <f>SUBTOTAL(9,G244:I244)</f>
        <v>1688810.22</v>
      </c>
      <c r="K244" s="118">
        <f>IFERROR(J244/$J$18*100,"0.00")</f>
        <v>0.37724389383830709</v>
      </c>
    </row>
    <row r="245" spans="1:11" ht="12.75" x14ac:dyDescent="0.2">
      <c r="A245" s="109">
        <v>2</v>
      </c>
      <c r="B245" s="110">
        <v>3</v>
      </c>
      <c r="C245" s="110">
        <v>3</v>
      </c>
      <c r="D245" s="110">
        <v>3</v>
      </c>
      <c r="E245" s="110"/>
      <c r="F245" s="123" t="s">
        <v>235</v>
      </c>
      <c r="G245" s="163">
        <f>+G246</f>
        <v>0</v>
      </c>
      <c r="H245" s="163">
        <f>+H246</f>
        <v>0</v>
      </c>
      <c r="I245" s="163">
        <f>+I246</f>
        <v>0</v>
      </c>
      <c r="J245" s="163">
        <f>+J246</f>
        <v>0</v>
      </c>
      <c r="K245" s="134">
        <f>+K246</f>
        <v>0</v>
      </c>
    </row>
    <row r="246" spans="1:11" ht="12.75" x14ac:dyDescent="0.2">
      <c r="A246" s="124">
        <v>2</v>
      </c>
      <c r="B246" s="115">
        <v>3</v>
      </c>
      <c r="C246" s="115">
        <v>3</v>
      </c>
      <c r="D246" s="115">
        <v>3</v>
      </c>
      <c r="E246" s="115" t="s">
        <v>58</v>
      </c>
      <c r="F246" s="116" t="s">
        <v>235</v>
      </c>
      <c r="G246" s="117"/>
      <c r="H246" s="117"/>
      <c r="I246" s="117"/>
      <c r="J246" s="117">
        <f>SUBTOTAL(9,G246:I246)</f>
        <v>0</v>
      </c>
      <c r="K246" s="118">
        <f>IFERROR(J246/$J$18*100,"0.00")</f>
        <v>0</v>
      </c>
    </row>
    <row r="247" spans="1:11" ht="12.75" x14ac:dyDescent="0.2">
      <c r="A247" s="109">
        <v>2</v>
      </c>
      <c r="B247" s="110">
        <v>3</v>
      </c>
      <c r="C247" s="110">
        <v>3</v>
      </c>
      <c r="D247" s="110">
        <v>4</v>
      </c>
      <c r="E247" s="110"/>
      <c r="F247" s="123" t="s">
        <v>236</v>
      </c>
      <c r="G247" s="163">
        <f>+G248</f>
        <v>0</v>
      </c>
      <c r="H247" s="163">
        <f>+H248</f>
        <v>0</v>
      </c>
      <c r="I247" s="163">
        <f>+I248</f>
        <v>0</v>
      </c>
      <c r="J247" s="163">
        <f>+J248</f>
        <v>0</v>
      </c>
      <c r="K247" s="134">
        <f>+K248</f>
        <v>0</v>
      </c>
    </row>
    <row r="248" spans="1:11" ht="12.75" x14ac:dyDescent="0.2">
      <c r="A248" s="124">
        <v>2</v>
      </c>
      <c r="B248" s="115">
        <v>3</v>
      </c>
      <c r="C248" s="115">
        <v>3</v>
      </c>
      <c r="D248" s="115">
        <v>4</v>
      </c>
      <c r="E248" s="115" t="s">
        <v>58</v>
      </c>
      <c r="F248" s="116" t="s">
        <v>236</v>
      </c>
      <c r="G248" s="112"/>
      <c r="H248" s="112"/>
      <c r="I248" s="112"/>
      <c r="J248" s="117">
        <f>SUBTOTAL(9,G248:I248)</f>
        <v>0</v>
      </c>
      <c r="K248" s="118">
        <f>IFERROR(J248/$J$18*100,"0.00")</f>
        <v>0</v>
      </c>
    </row>
    <row r="249" spans="1:11" ht="12.75" x14ac:dyDescent="0.2">
      <c r="A249" s="109">
        <v>2</v>
      </c>
      <c r="B249" s="110">
        <v>3</v>
      </c>
      <c r="C249" s="110">
        <v>3</v>
      </c>
      <c r="D249" s="110">
        <v>5</v>
      </c>
      <c r="E249" s="110"/>
      <c r="F249" s="123" t="s">
        <v>237</v>
      </c>
      <c r="G249" s="163">
        <f>+G250</f>
        <v>0</v>
      </c>
      <c r="H249" s="163">
        <f>+H250</f>
        <v>0</v>
      </c>
      <c r="I249" s="163">
        <f>+I250</f>
        <v>0</v>
      </c>
      <c r="J249" s="163">
        <f>+J250</f>
        <v>0</v>
      </c>
      <c r="K249" s="134">
        <f>+K250</f>
        <v>0</v>
      </c>
    </row>
    <row r="250" spans="1:11" ht="12.75" x14ac:dyDescent="0.2">
      <c r="A250" s="124">
        <v>2</v>
      </c>
      <c r="B250" s="115">
        <v>3</v>
      </c>
      <c r="C250" s="115">
        <v>3</v>
      </c>
      <c r="D250" s="115">
        <v>5</v>
      </c>
      <c r="E250" s="115" t="s">
        <v>58</v>
      </c>
      <c r="F250" s="116" t="s">
        <v>237</v>
      </c>
      <c r="G250" s="112"/>
      <c r="H250" s="112"/>
      <c r="I250" s="112"/>
      <c r="J250" s="117">
        <f>SUBTOTAL(9,G250:I250)</f>
        <v>0</v>
      </c>
      <c r="K250" s="118">
        <f>IFERROR(J250/$J$18*100,"0.00")</f>
        <v>0</v>
      </c>
    </row>
    <row r="251" spans="1:11" ht="12.75" x14ac:dyDescent="0.2">
      <c r="A251" s="109">
        <v>2</v>
      </c>
      <c r="B251" s="110">
        <v>3</v>
      </c>
      <c r="C251" s="110">
        <v>3</v>
      </c>
      <c r="D251" s="110">
        <v>6</v>
      </c>
      <c r="E251" s="110"/>
      <c r="F251" s="123" t="s">
        <v>238</v>
      </c>
      <c r="G251" s="163">
        <f>+G252</f>
        <v>0</v>
      </c>
      <c r="H251" s="163">
        <f>+H252</f>
        <v>0</v>
      </c>
      <c r="I251" s="163">
        <f>+I252</f>
        <v>0</v>
      </c>
      <c r="J251" s="163">
        <f>+J252</f>
        <v>0</v>
      </c>
      <c r="K251" s="134">
        <f>+K252</f>
        <v>0</v>
      </c>
    </row>
    <row r="252" spans="1:11" ht="12.75" x14ac:dyDescent="0.2">
      <c r="A252" s="124">
        <v>2</v>
      </c>
      <c r="B252" s="115">
        <v>3</v>
      </c>
      <c r="C252" s="115">
        <v>3</v>
      </c>
      <c r="D252" s="115">
        <v>6</v>
      </c>
      <c r="E252" s="115" t="s">
        <v>58</v>
      </c>
      <c r="F252" s="116" t="s">
        <v>238</v>
      </c>
      <c r="G252" s="117"/>
      <c r="H252" s="117"/>
      <c r="I252" s="117"/>
      <c r="J252" s="117">
        <f>SUBTOTAL(9,G252:I252)</f>
        <v>0</v>
      </c>
      <c r="K252" s="118">
        <f>IFERROR(J252/$J$18*100,"0.00")</f>
        <v>0</v>
      </c>
    </row>
    <row r="253" spans="1:11" ht="12.75" x14ac:dyDescent="0.2">
      <c r="A253" s="104">
        <v>2</v>
      </c>
      <c r="B253" s="105">
        <v>3</v>
      </c>
      <c r="C253" s="105">
        <v>4</v>
      </c>
      <c r="D253" s="105"/>
      <c r="E253" s="105"/>
      <c r="F253" s="106" t="s">
        <v>239</v>
      </c>
      <c r="G253" s="107">
        <v>6569373.46</v>
      </c>
      <c r="H253" s="107">
        <v>17120622.800000001</v>
      </c>
      <c r="I253" s="107">
        <v>0</v>
      </c>
      <c r="J253" s="107">
        <v>23689996.260000002</v>
      </c>
      <c r="K253" s="108">
        <v>5.2918358311079698</v>
      </c>
    </row>
    <row r="254" spans="1:11" ht="12.75" x14ac:dyDescent="0.2">
      <c r="A254" s="109">
        <v>2</v>
      </c>
      <c r="B254" s="110">
        <v>3</v>
      </c>
      <c r="C254" s="110">
        <v>4</v>
      </c>
      <c r="D254" s="110">
        <v>1</v>
      </c>
      <c r="E254" s="110"/>
      <c r="F254" s="123" t="s">
        <v>240</v>
      </c>
      <c r="G254" s="163">
        <f>+G255</f>
        <v>6569373.46</v>
      </c>
      <c r="H254" s="163">
        <f>+H255</f>
        <v>17120622.800000001</v>
      </c>
      <c r="I254" s="163">
        <f>+I255</f>
        <v>0</v>
      </c>
      <c r="J254" s="163">
        <f>+J255</f>
        <v>23689996.260000002</v>
      </c>
      <c r="K254" s="134">
        <f>+K255</f>
        <v>5.2918358311079698</v>
      </c>
    </row>
    <row r="255" spans="1:11" ht="12.75" x14ac:dyDescent="0.2">
      <c r="A255" s="124">
        <v>2</v>
      </c>
      <c r="B255" s="115">
        <v>3</v>
      </c>
      <c r="C255" s="115">
        <v>4</v>
      </c>
      <c r="D255" s="115">
        <v>1</v>
      </c>
      <c r="E255" s="115" t="s">
        <v>58</v>
      </c>
      <c r="F255" s="116" t="s">
        <v>240</v>
      </c>
      <c r="G255" s="117">
        <v>6569373.46</v>
      </c>
      <c r="H255" s="117">
        <v>17120622.800000001</v>
      </c>
      <c r="I255" s="117"/>
      <c r="J255" s="117">
        <f>SUBTOTAL(9,G255:I255)</f>
        <v>23689996.260000002</v>
      </c>
      <c r="K255" s="118">
        <f>IFERROR(J255/$J$18*100,"0.00")</f>
        <v>5.2918358311079698</v>
      </c>
    </row>
    <row r="256" spans="1:11" ht="12.75" x14ac:dyDescent="0.2">
      <c r="A256" s="132">
        <v>2</v>
      </c>
      <c r="B256" s="110">
        <v>3</v>
      </c>
      <c r="C256" s="110">
        <v>4</v>
      </c>
      <c r="D256" s="110">
        <v>2</v>
      </c>
      <c r="E256" s="110"/>
      <c r="F256" s="123" t="s">
        <v>241</v>
      </c>
      <c r="G256" s="163">
        <f>+G257</f>
        <v>0</v>
      </c>
      <c r="H256" s="163">
        <f>+H257</f>
        <v>0</v>
      </c>
      <c r="I256" s="163">
        <f>+I257</f>
        <v>0</v>
      </c>
      <c r="J256" s="163">
        <f>+J257</f>
        <v>0</v>
      </c>
      <c r="K256" s="134">
        <f>+K257</f>
        <v>0</v>
      </c>
    </row>
    <row r="257" spans="1:11" ht="12.75" x14ac:dyDescent="0.2">
      <c r="A257" s="140">
        <v>2</v>
      </c>
      <c r="B257" s="141">
        <v>3</v>
      </c>
      <c r="C257" s="141">
        <v>4</v>
      </c>
      <c r="D257" s="141">
        <v>2</v>
      </c>
      <c r="E257" s="115" t="s">
        <v>58</v>
      </c>
      <c r="F257" s="116" t="s">
        <v>241</v>
      </c>
      <c r="G257" s="112"/>
      <c r="H257" s="112"/>
      <c r="I257" s="112"/>
      <c r="J257" s="117">
        <f>SUBTOTAL(9,G257:I257)</f>
        <v>0</v>
      </c>
      <c r="K257" s="118">
        <f>IFERROR(J257/$J$18*100,"0.00")</f>
        <v>0</v>
      </c>
    </row>
    <row r="258" spans="1:11" ht="12.75" x14ac:dyDescent="0.2">
      <c r="A258" s="104">
        <v>2</v>
      </c>
      <c r="B258" s="105">
        <v>3</v>
      </c>
      <c r="C258" s="105">
        <v>5</v>
      </c>
      <c r="D258" s="105"/>
      <c r="E258" s="105"/>
      <c r="F258" s="106" t="s">
        <v>242</v>
      </c>
      <c r="G258" s="107">
        <v>470921.15</v>
      </c>
      <c r="H258" s="107">
        <v>1329527.8899999999</v>
      </c>
      <c r="I258" s="107">
        <v>0</v>
      </c>
      <c r="J258" s="107">
        <v>1800449.04</v>
      </c>
      <c r="K258" s="108">
        <v>0.40218160599895109</v>
      </c>
    </row>
    <row r="259" spans="1:11" ht="12.75" x14ac:dyDescent="0.2">
      <c r="A259" s="109">
        <v>2</v>
      </c>
      <c r="B259" s="110">
        <v>3</v>
      </c>
      <c r="C259" s="110">
        <v>5</v>
      </c>
      <c r="D259" s="110">
        <v>1</v>
      </c>
      <c r="E259" s="110"/>
      <c r="F259" s="123" t="s">
        <v>243</v>
      </c>
      <c r="G259" s="163">
        <f>+G260</f>
        <v>0</v>
      </c>
      <c r="H259" s="163">
        <f>+H260</f>
        <v>0</v>
      </c>
      <c r="I259" s="163">
        <f>+I260</f>
        <v>0</v>
      </c>
      <c r="J259" s="163">
        <f>+J260</f>
        <v>0</v>
      </c>
      <c r="K259" s="134">
        <f>+K260</f>
        <v>0</v>
      </c>
    </row>
    <row r="260" spans="1:11" ht="12.75" x14ac:dyDescent="0.2">
      <c r="A260" s="124">
        <v>2</v>
      </c>
      <c r="B260" s="115">
        <v>3</v>
      </c>
      <c r="C260" s="115">
        <v>5</v>
      </c>
      <c r="D260" s="115">
        <v>1</v>
      </c>
      <c r="E260" s="115" t="s">
        <v>58</v>
      </c>
      <c r="F260" s="116" t="s">
        <v>243</v>
      </c>
      <c r="G260" s="112"/>
      <c r="H260" s="112"/>
      <c r="I260" s="112"/>
      <c r="J260" s="117">
        <f>SUBTOTAL(9,G260:I260)</f>
        <v>0</v>
      </c>
      <c r="K260" s="118">
        <f>IFERROR(J260/$J$18*100,"0.00")</f>
        <v>0</v>
      </c>
    </row>
    <row r="261" spans="1:11" ht="12.75" x14ac:dyDescent="0.2">
      <c r="A261" s="109">
        <v>2</v>
      </c>
      <c r="B261" s="110">
        <v>3</v>
      </c>
      <c r="C261" s="110">
        <v>5</v>
      </c>
      <c r="D261" s="110">
        <v>2</v>
      </c>
      <c r="E261" s="110"/>
      <c r="F261" s="123" t="s">
        <v>244</v>
      </c>
      <c r="G261" s="163">
        <f>+G262</f>
        <v>0</v>
      </c>
      <c r="H261" s="163">
        <f>+H262</f>
        <v>0</v>
      </c>
      <c r="I261" s="163">
        <f>+I262</f>
        <v>0</v>
      </c>
      <c r="J261" s="163">
        <f>+J262</f>
        <v>0</v>
      </c>
      <c r="K261" s="134">
        <f>+K262</f>
        <v>0</v>
      </c>
    </row>
    <row r="262" spans="1:11" ht="12.75" x14ac:dyDescent="0.2">
      <c r="A262" s="124">
        <v>2</v>
      </c>
      <c r="B262" s="115">
        <v>3</v>
      </c>
      <c r="C262" s="115">
        <v>5</v>
      </c>
      <c r="D262" s="115">
        <v>2</v>
      </c>
      <c r="E262" s="115" t="s">
        <v>58</v>
      </c>
      <c r="F262" s="116" t="s">
        <v>244</v>
      </c>
      <c r="G262" s="112"/>
      <c r="H262" s="112"/>
      <c r="I262" s="112"/>
      <c r="J262" s="117">
        <f>SUBTOTAL(9,G262:I262)</f>
        <v>0</v>
      </c>
      <c r="K262" s="118">
        <f>IFERROR(J262/$J$18*100,"0.00")</f>
        <v>0</v>
      </c>
    </row>
    <row r="263" spans="1:11" ht="12.75" x14ac:dyDescent="0.2">
      <c r="A263" s="109">
        <v>2</v>
      </c>
      <c r="B263" s="110">
        <v>3</v>
      </c>
      <c r="C263" s="110">
        <v>5</v>
      </c>
      <c r="D263" s="110">
        <v>3</v>
      </c>
      <c r="E263" s="110"/>
      <c r="F263" s="123" t="s">
        <v>245</v>
      </c>
      <c r="G263" s="163">
        <f>+G264</f>
        <v>0</v>
      </c>
      <c r="H263" s="163">
        <f>+H264</f>
        <v>219200</v>
      </c>
      <c r="I263" s="163">
        <f>+I264</f>
        <v>0</v>
      </c>
      <c r="J263" s="163">
        <f>+J264</f>
        <v>219200</v>
      </c>
      <c r="K263" s="134">
        <f>+K264</f>
        <v>4.8964567214282322E-2</v>
      </c>
    </row>
    <row r="264" spans="1:11" ht="12.75" x14ac:dyDescent="0.2">
      <c r="A264" s="124">
        <v>2</v>
      </c>
      <c r="B264" s="115">
        <v>3</v>
      </c>
      <c r="C264" s="115">
        <v>5</v>
      </c>
      <c r="D264" s="115">
        <v>3</v>
      </c>
      <c r="E264" s="115" t="s">
        <v>58</v>
      </c>
      <c r="F264" s="116" t="s">
        <v>245</v>
      </c>
      <c r="G264" s="117"/>
      <c r="H264" s="117">
        <v>219200</v>
      </c>
      <c r="I264" s="117"/>
      <c r="J264" s="117">
        <f>SUBTOTAL(9,G264:I264)</f>
        <v>219200</v>
      </c>
      <c r="K264" s="118">
        <f>IFERROR(J264/$J$18*100,"0.00")</f>
        <v>4.8964567214282322E-2</v>
      </c>
    </row>
    <row r="265" spans="1:11" ht="12.75" x14ac:dyDescent="0.2">
      <c r="A265" s="109">
        <v>2</v>
      </c>
      <c r="B265" s="110">
        <v>3</v>
      </c>
      <c r="C265" s="110">
        <v>5</v>
      </c>
      <c r="D265" s="110">
        <v>4</v>
      </c>
      <c r="E265" s="110"/>
      <c r="F265" s="123" t="s">
        <v>246</v>
      </c>
      <c r="G265" s="163">
        <f>+G266</f>
        <v>0</v>
      </c>
      <c r="H265" s="163">
        <f>+H266</f>
        <v>0</v>
      </c>
      <c r="I265" s="163">
        <f>+I266</f>
        <v>0</v>
      </c>
      <c r="J265" s="163">
        <f>+J266</f>
        <v>0</v>
      </c>
      <c r="K265" s="134">
        <f>+K266</f>
        <v>0</v>
      </c>
    </row>
    <row r="266" spans="1:11" ht="12.75" x14ac:dyDescent="0.2">
      <c r="A266" s="124">
        <v>2</v>
      </c>
      <c r="B266" s="115">
        <v>3</v>
      </c>
      <c r="C266" s="115">
        <v>5</v>
      </c>
      <c r="D266" s="115">
        <v>4</v>
      </c>
      <c r="E266" s="115" t="s">
        <v>58</v>
      </c>
      <c r="F266" s="116" t="s">
        <v>246</v>
      </c>
      <c r="G266" s="112"/>
      <c r="H266" s="112"/>
      <c r="I266" s="112"/>
      <c r="J266" s="117">
        <f>SUBTOTAL(9,G266:I266)</f>
        <v>0</v>
      </c>
      <c r="K266" s="118">
        <f>IFERROR(J266/$J$18*100,"0.00")</f>
        <v>0</v>
      </c>
    </row>
    <row r="267" spans="1:11" ht="12.75" x14ac:dyDescent="0.2">
      <c r="A267" s="109">
        <v>2</v>
      </c>
      <c r="B267" s="110">
        <v>3</v>
      </c>
      <c r="C267" s="110">
        <v>5</v>
      </c>
      <c r="D267" s="110">
        <v>5</v>
      </c>
      <c r="E267" s="110"/>
      <c r="F267" s="123" t="s">
        <v>247</v>
      </c>
      <c r="G267" s="163">
        <f>+G268</f>
        <v>470921.15</v>
      </c>
      <c r="H267" s="163">
        <f>+H268</f>
        <v>1110327.8899999999</v>
      </c>
      <c r="I267" s="163">
        <f>+I268</f>
        <v>0</v>
      </c>
      <c r="J267" s="163">
        <f>+J268</f>
        <v>1581249.04</v>
      </c>
      <c r="K267" s="134">
        <f>+K268</f>
        <v>0.35321703878466876</v>
      </c>
    </row>
    <row r="268" spans="1:11" ht="12.75" x14ac:dyDescent="0.2">
      <c r="A268" s="124">
        <v>2</v>
      </c>
      <c r="B268" s="115">
        <v>3</v>
      </c>
      <c r="C268" s="115">
        <v>5</v>
      </c>
      <c r="D268" s="115">
        <v>5</v>
      </c>
      <c r="E268" s="115" t="s">
        <v>58</v>
      </c>
      <c r="F268" s="116" t="s">
        <v>248</v>
      </c>
      <c r="G268" s="117">
        <v>470921.15</v>
      </c>
      <c r="H268" s="117">
        <v>1110327.8899999999</v>
      </c>
      <c r="I268" s="117"/>
      <c r="J268" s="117">
        <f>SUBTOTAL(9,G268:I268)</f>
        <v>1581249.04</v>
      </c>
      <c r="K268" s="118">
        <f>IFERROR(J268/$J$18*100,"0.00")</f>
        <v>0.35321703878466876</v>
      </c>
    </row>
    <row r="269" spans="1:11" ht="12.75" x14ac:dyDescent="0.2">
      <c r="A269" s="104">
        <v>2</v>
      </c>
      <c r="B269" s="105">
        <v>3</v>
      </c>
      <c r="C269" s="105">
        <v>6</v>
      </c>
      <c r="D269" s="105"/>
      <c r="E269" s="105"/>
      <c r="F269" s="106" t="s">
        <v>249</v>
      </c>
      <c r="G269" s="107">
        <v>0</v>
      </c>
      <c r="H269" s="107">
        <v>570380.93999999994</v>
      </c>
      <c r="I269" s="107">
        <v>0</v>
      </c>
      <c r="J269" s="107">
        <v>570380.93999999994</v>
      </c>
      <c r="K269" s="107">
        <v>0.12741083884295407</v>
      </c>
    </row>
    <row r="270" spans="1:11" ht="12.75" x14ac:dyDescent="0.2">
      <c r="A270" s="109">
        <v>2</v>
      </c>
      <c r="B270" s="110">
        <v>3</v>
      </c>
      <c r="C270" s="110">
        <v>6</v>
      </c>
      <c r="D270" s="110">
        <v>1</v>
      </c>
      <c r="E270" s="110"/>
      <c r="F270" s="123" t="s">
        <v>250</v>
      </c>
      <c r="G270" s="163">
        <f>+G271+G272+G273+G274</f>
        <v>0</v>
      </c>
      <c r="H270" s="163">
        <f>+H271+H272+H273+H274</f>
        <v>30436.080000000002</v>
      </c>
      <c r="I270" s="163">
        <f>+I271+I272+I273+I274</f>
        <v>0</v>
      </c>
      <c r="J270" s="163">
        <f>+J271+J272+J273+J274</f>
        <v>30436.080000000002</v>
      </c>
      <c r="K270" s="134">
        <f>+K271+K272+K273+K274</f>
        <v>6.7987658982631115E-3</v>
      </c>
    </row>
    <row r="271" spans="1:11" ht="12.75" x14ac:dyDescent="0.2">
      <c r="A271" s="124">
        <v>2</v>
      </c>
      <c r="B271" s="115">
        <v>3</v>
      </c>
      <c r="C271" s="115">
        <v>6</v>
      </c>
      <c r="D271" s="115">
        <v>1</v>
      </c>
      <c r="E271" s="115" t="s">
        <v>58</v>
      </c>
      <c r="F271" s="116" t="s">
        <v>251</v>
      </c>
      <c r="G271" s="117"/>
      <c r="H271" s="117">
        <v>30436.080000000002</v>
      </c>
      <c r="I271" s="117"/>
      <c r="J271" s="117">
        <f>SUBTOTAL(9,G271:I271)</f>
        <v>30436.080000000002</v>
      </c>
      <c r="K271" s="118">
        <f>IFERROR(J271/$J$18*100,"0.00")</f>
        <v>6.7987658982631115E-3</v>
      </c>
    </row>
    <row r="272" spans="1:11" ht="12.75" x14ac:dyDescent="0.2">
      <c r="A272" s="124">
        <v>2</v>
      </c>
      <c r="B272" s="115">
        <v>3</v>
      </c>
      <c r="C272" s="115">
        <v>6</v>
      </c>
      <c r="D272" s="115">
        <v>1</v>
      </c>
      <c r="E272" s="115" t="s">
        <v>60</v>
      </c>
      <c r="F272" s="116" t="s">
        <v>252</v>
      </c>
      <c r="G272" s="117"/>
      <c r="H272" s="117"/>
      <c r="I272" s="117"/>
      <c r="J272" s="117">
        <f>SUBTOTAL(9,G272:I272)</f>
        <v>0</v>
      </c>
      <c r="K272" s="118">
        <f>IFERROR(J272/$J$18*100,"0.00")</f>
        <v>0</v>
      </c>
    </row>
    <row r="273" spans="1:11" ht="12.75" x14ac:dyDescent="0.2">
      <c r="A273" s="124">
        <v>2</v>
      </c>
      <c r="B273" s="115">
        <v>3</v>
      </c>
      <c r="C273" s="115">
        <v>6</v>
      </c>
      <c r="D273" s="115">
        <v>1</v>
      </c>
      <c r="E273" s="115" t="s">
        <v>62</v>
      </c>
      <c r="F273" s="116" t="s">
        <v>253</v>
      </c>
      <c r="G273" s="117"/>
      <c r="H273" s="117"/>
      <c r="I273" s="117"/>
      <c r="J273" s="117">
        <f>SUBTOTAL(9,G273:I273)</f>
        <v>0</v>
      </c>
      <c r="K273" s="118">
        <f>IFERROR(J273/$J$18*100,"0.00")</f>
        <v>0</v>
      </c>
    </row>
    <row r="274" spans="1:11" ht="12.75" x14ac:dyDescent="0.2">
      <c r="A274" s="124">
        <v>2</v>
      </c>
      <c r="B274" s="115">
        <v>3</v>
      </c>
      <c r="C274" s="115">
        <v>6</v>
      </c>
      <c r="D274" s="115">
        <v>1</v>
      </c>
      <c r="E274" s="115" t="s">
        <v>64</v>
      </c>
      <c r="F274" s="116" t="s">
        <v>254</v>
      </c>
      <c r="G274" s="117"/>
      <c r="H274" s="117"/>
      <c r="I274" s="117"/>
      <c r="J274" s="117">
        <f>SUBTOTAL(9,G274:I274)</f>
        <v>0</v>
      </c>
      <c r="K274" s="118">
        <f>IFERROR(J274/$J$18*100,"0.00")</f>
        <v>0</v>
      </c>
    </row>
    <row r="275" spans="1:11" ht="12.75" x14ac:dyDescent="0.2">
      <c r="A275" s="124">
        <v>2</v>
      </c>
      <c r="B275" s="115">
        <v>3</v>
      </c>
      <c r="C275" s="115">
        <v>6</v>
      </c>
      <c r="D275" s="115">
        <v>1</v>
      </c>
      <c r="E275" s="115" t="s">
        <v>66</v>
      </c>
      <c r="F275" s="116" t="s">
        <v>255</v>
      </c>
      <c r="G275" s="112"/>
      <c r="H275" s="112"/>
      <c r="I275" s="112"/>
      <c r="J275" s="117">
        <f>SUBTOTAL(9,G275:I275)</f>
        <v>0</v>
      </c>
      <c r="K275" s="118">
        <f>IFERROR(J275/$J$18*100,"0.00")</f>
        <v>0</v>
      </c>
    </row>
    <row r="276" spans="1:11" ht="12.75" x14ac:dyDescent="0.2">
      <c r="A276" s="109">
        <v>2</v>
      </c>
      <c r="B276" s="110">
        <v>3</v>
      </c>
      <c r="C276" s="110">
        <v>6</v>
      </c>
      <c r="D276" s="110">
        <v>2</v>
      </c>
      <c r="E276" s="110"/>
      <c r="F276" s="123" t="s">
        <v>256</v>
      </c>
      <c r="G276" s="163">
        <f>+G277+G278+G279</f>
        <v>0</v>
      </c>
      <c r="H276" s="163">
        <f>+H277+H278+H279</f>
        <v>0</v>
      </c>
      <c r="I276" s="163">
        <f>+I277+I278+I279</f>
        <v>0</v>
      </c>
      <c r="J276" s="163">
        <f>+J277+J278+J279</f>
        <v>0</v>
      </c>
      <c r="K276" s="134">
        <f>+K277+K278+K279</f>
        <v>0</v>
      </c>
    </row>
    <row r="277" spans="1:11" ht="12.75" x14ac:dyDescent="0.2">
      <c r="A277" s="124">
        <v>2</v>
      </c>
      <c r="B277" s="115">
        <v>3</v>
      </c>
      <c r="C277" s="115">
        <v>6</v>
      </c>
      <c r="D277" s="115">
        <v>2</v>
      </c>
      <c r="E277" s="115" t="s">
        <v>58</v>
      </c>
      <c r="F277" s="116" t="s">
        <v>257</v>
      </c>
      <c r="G277" s="117"/>
      <c r="H277" s="117"/>
      <c r="I277" s="117"/>
      <c r="J277" s="117">
        <f>SUBTOTAL(9,G277:I277)</f>
        <v>0</v>
      </c>
      <c r="K277" s="118">
        <f>IFERROR(J277/$J$18*100,"0.00")</f>
        <v>0</v>
      </c>
    </row>
    <row r="278" spans="1:11" ht="12.75" x14ac:dyDescent="0.2">
      <c r="A278" s="124">
        <v>2</v>
      </c>
      <c r="B278" s="115">
        <v>3</v>
      </c>
      <c r="C278" s="115">
        <v>6</v>
      </c>
      <c r="D278" s="115">
        <v>2</v>
      </c>
      <c r="E278" s="115" t="s">
        <v>60</v>
      </c>
      <c r="F278" s="116" t="s">
        <v>258</v>
      </c>
      <c r="G278" s="117"/>
      <c r="H278" s="117"/>
      <c r="I278" s="117"/>
      <c r="J278" s="117">
        <f>SUBTOTAL(9,G278:I278)</f>
        <v>0</v>
      </c>
      <c r="K278" s="118">
        <f>IFERROR(J278/$J$18*100,"0.00")</f>
        <v>0</v>
      </c>
    </row>
    <row r="279" spans="1:11" ht="12.75" x14ac:dyDescent="0.2">
      <c r="A279" s="124">
        <v>2</v>
      </c>
      <c r="B279" s="115">
        <v>3</v>
      </c>
      <c r="C279" s="115">
        <v>6</v>
      </c>
      <c r="D279" s="115">
        <v>2</v>
      </c>
      <c r="E279" s="115" t="s">
        <v>62</v>
      </c>
      <c r="F279" s="116" t="s">
        <v>259</v>
      </c>
      <c r="G279" s="112"/>
      <c r="H279" s="112"/>
      <c r="I279" s="112"/>
      <c r="J279" s="117">
        <f>SUBTOTAL(9,G279:I279)</f>
        <v>0</v>
      </c>
      <c r="K279" s="118">
        <f>IFERROR(J279/$J$18*100,"0.00")</f>
        <v>0</v>
      </c>
    </row>
    <row r="280" spans="1:11" ht="12.75" x14ac:dyDescent="0.2">
      <c r="A280" s="109">
        <v>2</v>
      </c>
      <c r="B280" s="110">
        <v>3</v>
      </c>
      <c r="C280" s="110">
        <v>6</v>
      </c>
      <c r="D280" s="110">
        <v>3</v>
      </c>
      <c r="E280" s="110"/>
      <c r="F280" s="123" t="s">
        <v>260</v>
      </c>
      <c r="G280" s="163">
        <f>+G281+G282+G283+G284+G285+G286</f>
        <v>0</v>
      </c>
      <c r="H280" s="163">
        <f>+H281+H282+H283+H284+H285+H286</f>
        <v>539944.86</v>
      </c>
      <c r="I280" s="163">
        <f>+I281+I282+I283+I284+I285+I286</f>
        <v>0</v>
      </c>
      <c r="J280" s="163">
        <f>+J281+J282+J283+J284+J285+J286</f>
        <v>539944.86</v>
      </c>
      <c r="K280" s="134">
        <f>+K281+K282+K283+K284+K285+K286</f>
        <v>0.12061207294469095</v>
      </c>
    </row>
    <row r="281" spans="1:11" ht="12.75" x14ac:dyDescent="0.2">
      <c r="A281" s="124">
        <v>2</v>
      </c>
      <c r="B281" s="115">
        <v>3</v>
      </c>
      <c r="C281" s="115">
        <v>6</v>
      </c>
      <c r="D281" s="115">
        <v>3</v>
      </c>
      <c r="E281" s="115" t="s">
        <v>58</v>
      </c>
      <c r="F281" s="116" t="s">
        <v>261</v>
      </c>
      <c r="G281" s="117"/>
      <c r="H281" s="117"/>
      <c r="I281" s="117"/>
      <c r="J281" s="117">
        <f t="shared" ref="J281:J286" si="12">SUBTOTAL(9,G281:I281)</f>
        <v>0</v>
      </c>
      <c r="K281" s="118">
        <f t="shared" ref="K281:K286" si="13">IFERROR(J281/$J$18*100,"0.00")</f>
        <v>0</v>
      </c>
    </row>
    <row r="282" spans="1:11" ht="12.75" x14ac:dyDescent="0.2">
      <c r="A282" s="124">
        <v>2</v>
      </c>
      <c r="B282" s="115">
        <v>3</v>
      </c>
      <c r="C282" s="115">
        <v>6</v>
      </c>
      <c r="D282" s="115">
        <v>3</v>
      </c>
      <c r="E282" s="115" t="s">
        <v>60</v>
      </c>
      <c r="F282" s="116" t="s">
        <v>262</v>
      </c>
      <c r="G282" s="117"/>
      <c r="H282" s="117"/>
      <c r="I282" s="117"/>
      <c r="J282" s="117">
        <f t="shared" si="12"/>
        <v>0</v>
      </c>
      <c r="K282" s="118">
        <f t="shared" si="13"/>
        <v>0</v>
      </c>
    </row>
    <row r="283" spans="1:11" ht="12.75" x14ac:dyDescent="0.2">
      <c r="A283" s="124">
        <v>2</v>
      </c>
      <c r="B283" s="115">
        <v>3</v>
      </c>
      <c r="C283" s="115">
        <v>6</v>
      </c>
      <c r="D283" s="115">
        <v>3</v>
      </c>
      <c r="E283" s="115" t="s">
        <v>62</v>
      </c>
      <c r="F283" s="116" t="s">
        <v>263</v>
      </c>
      <c r="G283" s="117"/>
      <c r="H283" s="117"/>
      <c r="I283" s="117"/>
      <c r="J283" s="117">
        <f t="shared" si="12"/>
        <v>0</v>
      </c>
      <c r="K283" s="118">
        <f t="shared" si="13"/>
        <v>0</v>
      </c>
    </row>
    <row r="284" spans="1:11" ht="12.75" x14ac:dyDescent="0.2">
      <c r="A284" s="124">
        <v>2</v>
      </c>
      <c r="B284" s="115">
        <v>3</v>
      </c>
      <c r="C284" s="115">
        <v>6</v>
      </c>
      <c r="D284" s="115">
        <v>3</v>
      </c>
      <c r="E284" s="115" t="s">
        <v>64</v>
      </c>
      <c r="F284" s="138" t="s">
        <v>264</v>
      </c>
      <c r="G284" s="117"/>
      <c r="H284" s="117">
        <v>438479.19</v>
      </c>
      <c r="I284" s="117"/>
      <c r="J284" s="117">
        <f t="shared" si="12"/>
        <v>438479.19</v>
      </c>
      <c r="K284" s="118">
        <f t="shared" si="13"/>
        <v>9.7946823771984798E-2</v>
      </c>
    </row>
    <row r="285" spans="1:11" ht="12.75" x14ac:dyDescent="0.2">
      <c r="A285" s="124">
        <v>2</v>
      </c>
      <c r="B285" s="115">
        <v>3</v>
      </c>
      <c r="C285" s="115">
        <v>6</v>
      </c>
      <c r="D285" s="115">
        <v>3</v>
      </c>
      <c r="E285" s="115" t="s">
        <v>66</v>
      </c>
      <c r="F285" s="116" t="s">
        <v>265</v>
      </c>
      <c r="G285" s="117"/>
      <c r="H285" s="117"/>
      <c r="I285" s="117"/>
      <c r="J285" s="117">
        <f t="shared" si="12"/>
        <v>0</v>
      </c>
      <c r="K285" s="118">
        <f t="shared" si="13"/>
        <v>0</v>
      </c>
    </row>
    <row r="286" spans="1:11" ht="12.75" x14ac:dyDescent="0.2">
      <c r="A286" s="124">
        <v>2</v>
      </c>
      <c r="B286" s="115">
        <v>3</v>
      </c>
      <c r="C286" s="115">
        <v>6</v>
      </c>
      <c r="D286" s="115">
        <v>3</v>
      </c>
      <c r="E286" s="115" t="s">
        <v>68</v>
      </c>
      <c r="F286" s="116" t="s">
        <v>266</v>
      </c>
      <c r="G286" s="112"/>
      <c r="H286" s="112">
        <v>101465.67</v>
      </c>
      <c r="I286" s="112"/>
      <c r="J286" s="117">
        <f t="shared" si="12"/>
        <v>101465.67</v>
      </c>
      <c r="K286" s="118">
        <f t="shared" si="13"/>
        <v>2.2665249172706153E-2</v>
      </c>
    </row>
    <row r="287" spans="1:11" ht="12.75" x14ac:dyDescent="0.2">
      <c r="A287" s="109">
        <v>2</v>
      </c>
      <c r="B287" s="110">
        <v>3</v>
      </c>
      <c r="C287" s="110">
        <v>6</v>
      </c>
      <c r="D287" s="110">
        <v>4</v>
      </c>
      <c r="E287" s="110"/>
      <c r="F287" s="123" t="s">
        <v>267</v>
      </c>
      <c r="G287" s="163">
        <f>+G288+G289+G290+G291+G292+G293+G294</f>
        <v>0</v>
      </c>
      <c r="H287" s="163">
        <f>+H288+H289+H290+H291+H292+H293+H294</f>
        <v>0</v>
      </c>
      <c r="I287" s="163">
        <f>+I288+I289+I290+I291+I292+I293+I294</f>
        <v>0</v>
      </c>
      <c r="J287" s="163">
        <f>+J288+J289+J290+J291+J292+J293+J294</f>
        <v>0</v>
      </c>
      <c r="K287" s="134">
        <f>+K288+K289+K290+K291+K292+K293+K294</f>
        <v>0</v>
      </c>
    </row>
    <row r="288" spans="1:11" ht="12.75" x14ac:dyDescent="0.2">
      <c r="A288" s="124">
        <v>2</v>
      </c>
      <c r="B288" s="115">
        <v>3</v>
      </c>
      <c r="C288" s="115">
        <v>6</v>
      </c>
      <c r="D288" s="115">
        <v>4</v>
      </c>
      <c r="E288" s="115" t="s">
        <v>58</v>
      </c>
      <c r="F288" s="116" t="s">
        <v>268</v>
      </c>
      <c r="G288" s="117"/>
      <c r="H288" s="117"/>
      <c r="I288" s="117"/>
      <c r="J288" s="117">
        <f t="shared" ref="J288:J294" si="14">SUBTOTAL(9,G288:I288)</f>
        <v>0</v>
      </c>
      <c r="K288" s="118">
        <f t="shared" ref="K288:K294" si="15">IFERROR(J288/$J$18*100,"0.00")</f>
        <v>0</v>
      </c>
    </row>
    <row r="289" spans="1:11" ht="12.75" x14ac:dyDescent="0.2">
      <c r="A289" s="124">
        <v>2</v>
      </c>
      <c r="B289" s="115">
        <v>3</v>
      </c>
      <c r="C289" s="115">
        <v>6</v>
      </c>
      <c r="D289" s="115">
        <v>4</v>
      </c>
      <c r="E289" s="115" t="s">
        <v>60</v>
      </c>
      <c r="F289" s="116" t="s">
        <v>269</v>
      </c>
      <c r="G289" s="117"/>
      <c r="H289" s="117"/>
      <c r="I289" s="117"/>
      <c r="J289" s="117">
        <f t="shared" si="14"/>
        <v>0</v>
      </c>
      <c r="K289" s="118">
        <f t="shared" si="15"/>
        <v>0</v>
      </c>
    </row>
    <row r="290" spans="1:11" ht="12.75" x14ac:dyDescent="0.2">
      <c r="A290" s="124">
        <v>2</v>
      </c>
      <c r="B290" s="115">
        <v>3</v>
      </c>
      <c r="C290" s="115">
        <v>6</v>
      </c>
      <c r="D290" s="115">
        <v>4</v>
      </c>
      <c r="E290" s="115" t="s">
        <v>62</v>
      </c>
      <c r="F290" s="116" t="s">
        <v>270</v>
      </c>
      <c r="G290" s="117"/>
      <c r="H290" s="117"/>
      <c r="I290" s="117"/>
      <c r="J290" s="117">
        <f t="shared" si="14"/>
        <v>0</v>
      </c>
      <c r="K290" s="118">
        <f t="shared" si="15"/>
        <v>0</v>
      </c>
    </row>
    <row r="291" spans="1:11" ht="12.75" x14ac:dyDescent="0.2">
      <c r="A291" s="124">
        <v>2</v>
      </c>
      <c r="B291" s="115">
        <v>3</v>
      </c>
      <c r="C291" s="115">
        <v>6</v>
      </c>
      <c r="D291" s="115">
        <v>4</v>
      </c>
      <c r="E291" s="115" t="s">
        <v>64</v>
      </c>
      <c r="F291" s="116" t="s">
        <v>271</v>
      </c>
      <c r="G291" s="117"/>
      <c r="H291" s="117"/>
      <c r="I291" s="117"/>
      <c r="J291" s="117">
        <f t="shared" si="14"/>
        <v>0</v>
      </c>
      <c r="K291" s="118">
        <f t="shared" si="15"/>
        <v>0</v>
      </c>
    </row>
    <row r="292" spans="1:11" ht="12.75" x14ac:dyDescent="0.2">
      <c r="A292" s="124">
        <v>2</v>
      </c>
      <c r="B292" s="115">
        <v>3</v>
      </c>
      <c r="C292" s="115">
        <v>6</v>
      </c>
      <c r="D292" s="115">
        <v>4</v>
      </c>
      <c r="E292" s="115" t="s">
        <v>66</v>
      </c>
      <c r="F292" s="116" t="s">
        <v>272</v>
      </c>
      <c r="G292" s="117"/>
      <c r="H292" s="117"/>
      <c r="I292" s="117"/>
      <c r="J292" s="117">
        <f t="shared" si="14"/>
        <v>0</v>
      </c>
      <c r="K292" s="118">
        <f t="shared" si="15"/>
        <v>0</v>
      </c>
    </row>
    <row r="293" spans="1:11" ht="12.75" x14ac:dyDescent="0.2">
      <c r="A293" s="124">
        <v>2</v>
      </c>
      <c r="B293" s="115">
        <v>3</v>
      </c>
      <c r="C293" s="115">
        <v>6</v>
      </c>
      <c r="D293" s="115">
        <v>4</v>
      </c>
      <c r="E293" s="115" t="s">
        <v>68</v>
      </c>
      <c r="F293" s="116" t="s">
        <v>273</v>
      </c>
      <c r="G293" s="117"/>
      <c r="H293" s="117"/>
      <c r="I293" s="117"/>
      <c r="J293" s="117">
        <f t="shared" si="14"/>
        <v>0</v>
      </c>
      <c r="K293" s="118">
        <f t="shared" si="15"/>
        <v>0</v>
      </c>
    </row>
    <row r="294" spans="1:11" ht="12.75" x14ac:dyDescent="0.2">
      <c r="A294" s="124">
        <v>2</v>
      </c>
      <c r="B294" s="115">
        <v>3</v>
      </c>
      <c r="C294" s="115">
        <v>6</v>
      </c>
      <c r="D294" s="115">
        <v>4</v>
      </c>
      <c r="E294" s="115" t="s">
        <v>77</v>
      </c>
      <c r="F294" s="116" t="s">
        <v>274</v>
      </c>
      <c r="G294" s="112"/>
      <c r="H294" s="112"/>
      <c r="I294" s="112"/>
      <c r="J294" s="117">
        <f t="shared" si="14"/>
        <v>0</v>
      </c>
      <c r="K294" s="118">
        <f t="shared" si="15"/>
        <v>0</v>
      </c>
    </row>
    <row r="295" spans="1:11" ht="12.75" x14ac:dyDescent="0.2">
      <c r="A295" s="109">
        <v>2</v>
      </c>
      <c r="B295" s="110">
        <v>3</v>
      </c>
      <c r="C295" s="110">
        <v>6</v>
      </c>
      <c r="D295" s="110">
        <v>9</v>
      </c>
      <c r="E295" s="110"/>
      <c r="F295" s="123" t="s">
        <v>275</v>
      </c>
      <c r="G295" s="163">
        <f>+G296</f>
        <v>0</v>
      </c>
      <c r="H295" s="163">
        <f>+H296</f>
        <v>0</v>
      </c>
      <c r="I295" s="163">
        <f>+I296</f>
        <v>0</v>
      </c>
      <c r="J295" s="163">
        <f>+J296</f>
        <v>0</v>
      </c>
      <c r="K295" s="134">
        <f>+K296</f>
        <v>0</v>
      </c>
    </row>
    <row r="296" spans="1:11" ht="12.75" x14ac:dyDescent="0.2">
      <c r="A296" s="124">
        <v>2</v>
      </c>
      <c r="B296" s="115">
        <v>3</v>
      </c>
      <c r="C296" s="115">
        <v>6</v>
      </c>
      <c r="D296" s="115">
        <v>9</v>
      </c>
      <c r="E296" s="115" t="s">
        <v>58</v>
      </c>
      <c r="F296" s="116" t="s">
        <v>275</v>
      </c>
      <c r="G296" s="112"/>
      <c r="H296" s="112"/>
      <c r="I296" s="112"/>
      <c r="J296" s="117">
        <f>SUBTOTAL(9,G296:I296)</f>
        <v>0</v>
      </c>
      <c r="K296" s="118">
        <f>IFERROR(J296/$J$18*100,"0.00")</f>
        <v>0</v>
      </c>
    </row>
    <row r="297" spans="1:11" ht="12.75" x14ac:dyDescent="0.2">
      <c r="A297" s="104">
        <v>2</v>
      </c>
      <c r="B297" s="105">
        <v>3</v>
      </c>
      <c r="C297" s="105">
        <v>7</v>
      </c>
      <c r="D297" s="105"/>
      <c r="E297" s="105"/>
      <c r="F297" s="106" t="s">
        <v>276</v>
      </c>
      <c r="G297" s="107">
        <v>13487186.380000001</v>
      </c>
      <c r="H297" s="107">
        <v>42566062.420000002</v>
      </c>
      <c r="I297" s="107">
        <v>0</v>
      </c>
      <c r="J297" s="107">
        <v>56053248.800000004</v>
      </c>
      <c r="K297" s="108">
        <v>12.521090640723036</v>
      </c>
    </row>
    <row r="298" spans="1:11" ht="12.75" x14ac:dyDescent="0.2">
      <c r="A298" s="109">
        <v>2</v>
      </c>
      <c r="B298" s="110">
        <v>3</v>
      </c>
      <c r="C298" s="110">
        <v>7</v>
      </c>
      <c r="D298" s="110">
        <v>1</v>
      </c>
      <c r="E298" s="110"/>
      <c r="F298" s="123" t="s">
        <v>277</v>
      </c>
      <c r="G298" s="163">
        <f>+G299+G300+G301+G302+G303+G304+G305</f>
        <v>0</v>
      </c>
      <c r="H298" s="163">
        <f>+H299+H300+H301+H302+H303+H304+H305</f>
        <v>2713586.56</v>
      </c>
      <c r="I298" s="163">
        <f>+I299+I300+I301+I302+I303+I304+I305</f>
        <v>0</v>
      </c>
      <c r="J298" s="163">
        <f>+J299+J300+J301+J302+J303+J304+J305</f>
        <v>2713586.56</v>
      </c>
      <c r="K298" s="134">
        <f>+K299+K300+K301+K302+K303+K304+K305</f>
        <v>0.60615689556976804</v>
      </c>
    </row>
    <row r="299" spans="1:11" ht="12.75" x14ac:dyDescent="0.2">
      <c r="A299" s="124">
        <v>2</v>
      </c>
      <c r="B299" s="115">
        <v>3</v>
      </c>
      <c r="C299" s="115">
        <v>7</v>
      </c>
      <c r="D299" s="115">
        <v>1</v>
      </c>
      <c r="E299" s="115" t="s">
        <v>58</v>
      </c>
      <c r="F299" s="116" t="s">
        <v>278</v>
      </c>
      <c r="G299" s="117"/>
      <c r="H299" s="117">
        <v>501848.02</v>
      </c>
      <c r="I299" s="117"/>
      <c r="J299" s="117">
        <f t="shared" ref="J299:J305" si="16">SUBTOTAL(9,G299:I299)</f>
        <v>501848.02</v>
      </c>
      <c r="K299" s="118">
        <f t="shared" ref="K299:K305" si="17">IFERROR(J299/$J$18*100,"0.00")</f>
        <v>0.11210205796826869</v>
      </c>
    </row>
    <row r="300" spans="1:11" ht="12.75" x14ac:dyDescent="0.2">
      <c r="A300" s="124">
        <v>2</v>
      </c>
      <c r="B300" s="115">
        <v>3</v>
      </c>
      <c r="C300" s="115">
        <v>7</v>
      </c>
      <c r="D300" s="115">
        <v>1</v>
      </c>
      <c r="E300" s="115" t="s">
        <v>60</v>
      </c>
      <c r="F300" s="116" t="s">
        <v>279</v>
      </c>
      <c r="G300" s="117"/>
      <c r="H300" s="117">
        <v>1272960.3799999999</v>
      </c>
      <c r="I300" s="117"/>
      <c r="J300" s="117">
        <f t="shared" si="16"/>
        <v>1272960.3799999999</v>
      </c>
      <c r="K300" s="118">
        <f t="shared" si="17"/>
        <v>0.28435198032677172</v>
      </c>
    </row>
    <row r="301" spans="1:11" ht="12.75" x14ac:dyDescent="0.2">
      <c r="A301" s="124">
        <v>2</v>
      </c>
      <c r="B301" s="115">
        <v>3</v>
      </c>
      <c r="C301" s="115">
        <v>7</v>
      </c>
      <c r="D301" s="115">
        <v>1</v>
      </c>
      <c r="E301" s="115" t="s">
        <v>62</v>
      </c>
      <c r="F301" s="116" t="s">
        <v>280</v>
      </c>
      <c r="G301" s="117"/>
      <c r="H301" s="117"/>
      <c r="I301" s="117"/>
      <c r="J301" s="117">
        <f t="shared" si="16"/>
        <v>0</v>
      </c>
      <c r="K301" s="118">
        <f t="shared" si="17"/>
        <v>0</v>
      </c>
    </row>
    <row r="302" spans="1:11" ht="12.75" x14ac:dyDescent="0.2">
      <c r="A302" s="124">
        <v>2</v>
      </c>
      <c r="B302" s="115">
        <v>3</v>
      </c>
      <c r="C302" s="115">
        <v>7</v>
      </c>
      <c r="D302" s="115">
        <v>1</v>
      </c>
      <c r="E302" s="115" t="s">
        <v>64</v>
      </c>
      <c r="F302" s="116" t="s">
        <v>281</v>
      </c>
      <c r="G302" s="117"/>
      <c r="H302" s="117">
        <v>645026.16</v>
      </c>
      <c r="I302" s="117"/>
      <c r="J302" s="117">
        <f t="shared" si="16"/>
        <v>645026.16</v>
      </c>
      <c r="K302" s="118">
        <f t="shared" si="17"/>
        <v>0.1440849761235877</v>
      </c>
    </row>
    <row r="303" spans="1:11" ht="12.75" x14ac:dyDescent="0.2">
      <c r="A303" s="124">
        <v>2</v>
      </c>
      <c r="B303" s="115">
        <v>3</v>
      </c>
      <c r="C303" s="115">
        <v>7</v>
      </c>
      <c r="D303" s="115">
        <v>1</v>
      </c>
      <c r="E303" s="115" t="s">
        <v>66</v>
      </c>
      <c r="F303" s="116" t="s">
        <v>282</v>
      </c>
      <c r="G303" s="117"/>
      <c r="H303" s="117">
        <v>158752</v>
      </c>
      <c r="I303" s="117"/>
      <c r="J303" s="117">
        <f t="shared" si="16"/>
        <v>158752</v>
      </c>
      <c r="K303" s="118">
        <f t="shared" si="17"/>
        <v>3.5461783642343737E-2</v>
      </c>
    </row>
    <row r="304" spans="1:11" ht="12.75" x14ac:dyDescent="0.2">
      <c r="A304" s="124">
        <v>2</v>
      </c>
      <c r="B304" s="115">
        <v>3</v>
      </c>
      <c r="C304" s="115">
        <v>7</v>
      </c>
      <c r="D304" s="115">
        <v>1</v>
      </c>
      <c r="E304" s="115" t="s">
        <v>68</v>
      </c>
      <c r="F304" s="116" t="s">
        <v>283</v>
      </c>
      <c r="G304" s="117"/>
      <c r="H304" s="117">
        <v>135000</v>
      </c>
      <c r="I304" s="117"/>
      <c r="J304" s="117">
        <f t="shared" si="16"/>
        <v>135000</v>
      </c>
      <c r="K304" s="118">
        <f t="shared" si="17"/>
        <v>3.0156097508796137E-2</v>
      </c>
    </row>
    <row r="305" spans="1:11" ht="12.75" x14ac:dyDescent="0.2">
      <c r="A305" s="124">
        <v>2</v>
      </c>
      <c r="B305" s="115">
        <v>3</v>
      </c>
      <c r="C305" s="115">
        <v>7</v>
      </c>
      <c r="D305" s="115">
        <v>1</v>
      </c>
      <c r="E305" s="115" t="s">
        <v>77</v>
      </c>
      <c r="F305" s="116" t="s">
        <v>284</v>
      </c>
      <c r="G305" s="112"/>
      <c r="H305" s="112"/>
      <c r="I305" s="112"/>
      <c r="J305" s="117">
        <f t="shared" si="16"/>
        <v>0</v>
      </c>
      <c r="K305" s="118">
        <f t="shared" si="17"/>
        <v>0</v>
      </c>
    </row>
    <row r="306" spans="1:11" ht="12.75" x14ac:dyDescent="0.2">
      <c r="A306" s="109">
        <v>2</v>
      </c>
      <c r="B306" s="110">
        <v>3</v>
      </c>
      <c r="C306" s="110">
        <v>7</v>
      </c>
      <c r="D306" s="110">
        <v>2</v>
      </c>
      <c r="E306" s="110"/>
      <c r="F306" s="123" t="s">
        <v>285</v>
      </c>
      <c r="G306" s="163">
        <f>+G307+G308+G309+G310+G311+G312</f>
        <v>13487186.380000001</v>
      </c>
      <c r="H306" s="163">
        <f>+H307+H308+H309+H310+H311+H312</f>
        <v>39852475.859999999</v>
      </c>
      <c r="I306" s="163">
        <f>+I307+I308+I309+I310+I311+I312</f>
        <v>0</v>
      </c>
      <c r="J306" s="163">
        <f>+J307+J308+J309+J310+J311+J312</f>
        <v>53339662.240000002</v>
      </c>
      <c r="K306" s="134">
        <f>+K307+K308+K309+K310+K311+K312</f>
        <v>11.914933745153268</v>
      </c>
    </row>
    <row r="307" spans="1:11" ht="12.75" x14ac:dyDescent="0.2">
      <c r="A307" s="114">
        <v>2</v>
      </c>
      <c r="B307" s="115">
        <v>3</v>
      </c>
      <c r="C307" s="115">
        <v>7</v>
      </c>
      <c r="D307" s="115">
        <v>2</v>
      </c>
      <c r="E307" s="115" t="s">
        <v>58</v>
      </c>
      <c r="F307" s="116" t="s">
        <v>286</v>
      </c>
      <c r="G307" s="117"/>
      <c r="H307" s="117"/>
      <c r="I307" s="117"/>
      <c r="J307" s="117">
        <f t="shared" ref="J307:J312" si="18">SUBTOTAL(9,G307:I307)</f>
        <v>0</v>
      </c>
      <c r="K307" s="118">
        <f t="shared" ref="K307:K312" si="19">IFERROR(J307/$J$18*100,"0.00")</f>
        <v>0</v>
      </c>
    </row>
    <row r="308" spans="1:11" ht="12.75" x14ac:dyDescent="0.2">
      <c r="A308" s="114">
        <v>2</v>
      </c>
      <c r="B308" s="115">
        <v>3</v>
      </c>
      <c r="C308" s="115">
        <v>7</v>
      </c>
      <c r="D308" s="115">
        <v>2</v>
      </c>
      <c r="E308" s="115" t="s">
        <v>60</v>
      </c>
      <c r="F308" s="116" t="s">
        <v>287</v>
      </c>
      <c r="G308" s="117"/>
      <c r="H308" s="117"/>
      <c r="I308" s="117"/>
      <c r="J308" s="117">
        <f t="shared" si="18"/>
        <v>0</v>
      </c>
      <c r="K308" s="118">
        <f t="shared" si="19"/>
        <v>0</v>
      </c>
    </row>
    <row r="309" spans="1:11" ht="12.75" x14ac:dyDescent="0.2">
      <c r="A309" s="114">
        <v>2</v>
      </c>
      <c r="B309" s="115">
        <v>3</v>
      </c>
      <c r="C309" s="115">
        <v>7</v>
      </c>
      <c r="D309" s="115">
        <v>2</v>
      </c>
      <c r="E309" s="115" t="s">
        <v>62</v>
      </c>
      <c r="F309" s="116" t="s">
        <v>288</v>
      </c>
      <c r="G309" s="117">
        <v>13487186.380000001</v>
      </c>
      <c r="H309" s="117">
        <v>39237797.469999999</v>
      </c>
      <c r="I309" s="117"/>
      <c r="J309" s="117">
        <f t="shared" si="18"/>
        <v>52724983.850000001</v>
      </c>
      <c r="K309" s="118">
        <f t="shared" si="19"/>
        <v>11.777627808372603</v>
      </c>
    </row>
    <row r="310" spans="1:11" ht="12.75" x14ac:dyDescent="0.2">
      <c r="A310" s="114">
        <v>2</v>
      </c>
      <c r="B310" s="115">
        <v>3</v>
      </c>
      <c r="C310" s="115">
        <v>7</v>
      </c>
      <c r="D310" s="115">
        <v>2</v>
      </c>
      <c r="E310" s="115" t="s">
        <v>64</v>
      </c>
      <c r="F310" s="116" t="s">
        <v>289</v>
      </c>
      <c r="G310" s="117"/>
      <c r="H310" s="117"/>
      <c r="I310" s="117"/>
      <c r="J310" s="117">
        <f t="shared" si="18"/>
        <v>0</v>
      </c>
      <c r="K310" s="118">
        <f t="shared" si="19"/>
        <v>0</v>
      </c>
    </row>
    <row r="311" spans="1:11" ht="12.75" x14ac:dyDescent="0.2">
      <c r="A311" s="114">
        <v>2</v>
      </c>
      <c r="B311" s="115">
        <v>3</v>
      </c>
      <c r="C311" s="115">
        <v>7</v>
      </c>
      <c r="D311" s="115">
        <v>2</v>
      </c>
      <c r="E311" s="115" t="s">
        <v>66</v>
      </c>
      <c r="F311" s="116" t="s">
        <v>290</v>
      </c>
      <c r="G311" s="112"/>
      <c r="H311" s="112">
        <v>153865.60999999999</v>
      </c>
      <c r="I311" s="112"/>
      <c r="J311" s="117">
        <f t="shared" si="18"/>
        <v>153865.60999999999</v>
      </c>
      <c r="K311" s="118">
        <f t="shared" si="19"/>
        <v>3.437026917341035E-2</v>
      </c>
    </row>
    <row r="312" spans="1:11" ht="12.75" x14ac:dyDescent="0.2">
      <c r="A312" s="138">
        <v>2</v>
      </c>
      <c r="B312" s="138">
        <v>3</v>
      </c>
      <c r="C312" s="138">
        <v>7</v>
      </c>
      <c r="D312" s="138">
        <v>2</v>
      </c>
      <c r="E312" s="138" t="s">
        <v>68</v>
      </c>
      <c r="F312" s="119" t="s">
        <v>291</v>
      </c>
      <c r="G312" s="112"/>
      <c r="H312" s="112">
        <v>460812.78</v>
      </c>
      <c r="I312" s="112"/>
      <c r="J312" s="117">
        <f t="shared" si="18"/>
        <v>460812.78</v>
      </c>
      <c r="K312" s="118">
        <f t="shared" si="19"/>
        <v>0.10293566760725499</v>
      </c>
    </row>
    <row r="313" spans="1:11" ht="12.75" x14ac:dyDescent="0.2">
      <c r="A313" s="104">
        <v>2</v>
      </c>
      <c r="B313" s="105">
        <v>3</v>
      </c>
      <c r="C313" s="105">
        <v>8</v>
      </c>
      <c r="D313" s="105"/>
      <c r="E313" s="105"/>
      <c r="F313" s="106" t="s">
        <v>292</v>
      </c>
      <c r="G313" s="107">
        <v>0</v>
      </c>
      <c r="H313" s="107">
        <v>0</v>
      </c>
      <c r="I313" s="107">
        <v>0</v>
      </c>
      <c r="J313" s="107">
        <v>0</v>
      </c>
      <c r="K313" s="108">
        <v>0</v>
      </c>
    </row>
    <row r="314" spans="1:11" ht="12.75" x14ac:dyDescent="0.2">
      <c r="A314" s="142">
        <v>2</v>
      </c>
      <c r="B314" s="142">
        <v>3</v>
      </c>
      <c r="C314" s="142">
        <v>8</v>
      </c>
      <c r="D314" s="142">
        <v>1</v>
      </c>
      <c r="E314" s="142"/>
      <c r="F314" s="111" t="s">
        <v>293</v>
      </c>
      <c r="G314" s="160">
        <v>0</v>
      </c>
      <c r="H314" s="160">
        <v>0</v>
      </c>
      <c r="I314" s="160">
        <v>0</v>
      </c>
      <c r="J314" s="160">
        <v>0</v>
      </c>
      <c r="K314" s="113">
        <v>0</v>
      </c>
    </row>
    <row r="315" spans="1:11" ht="12.75" x14ac:dyDescent="0.2">
      <c r="A315" s="138">
        <v>2</v>
      </c>
      <c r="B315" s="138">
        <v>3</v>
      </c>
      <c r="C315" s="138">
        <v>8</v>
      </c>
      <c r="D315" s="138">
        <v>1</v>
      </c>
      <c r="E315" s="138" t="s">
        <v>58</v>
      </c>
      <c r="F315" s="119" t="s">
        <v>293</v>
      </c>
      <c r="G315" s="112"/>
      <c r="H315" s="112"/>
      <c r="I315" s="112"/>
      <c r="J315" s="117">
        <f>SUBTOTAL(9,G315:I315)</f>
        <v>0</v>
      </c>
      <c r="K315" s="118">
        <f>IFERROR(J315/$J$18*100,"0.00")</f>
        <v>0</v>
      </c>
    </row>
    <row r="316" spans="1:11" ht="12.75" x14ac:dyDescent="0.2">
      <c r="A316" s="142">
        <v>2</v>
      </c>
      <c r="B316" s="142">
        <v>3</v>
      </c>
      <c r="C316" s="142">
        <v>8</v>
      </c>
      <c r="D316" s="142">
        <v>2</v>
      </c>
      <c r="E316" s="142"/>
      <c r="F316" s="111" t="s">
        <v>294</v>
      </c>
      <c r="G316" s="160">
        <v>0</v>
      </c>
      <c r="H316" s="160">
        <v>0</v>
      </c>
      <c r="I316" s="160">
        <v>0</v>
      </c>
      <c r="J316" s="160">
        <v>0</v>
      </c>
      <c r="K316" s="113">
        <v>0</v>
      </c>
    </row>
    <row r="317" spans="1:11" ht="12.75" x14ac:dyDescent="0.2">
      <c r="A317" s="138">
        <v>2</v>
      </c>
      <c r="B317" s="138">
        <v>3</v>
      </c>
      <c r="C317" s="138">
        <v>8</v>
      </c>
      <c r="D317" s="138">
        <v>2</v>
      </c>
      <c r="E317" s="138" t="s">
        <v>58</v>
      </c>
      <c r="F317" s="119" t="s">
        <v>294</v>
      </c>
      <c r="G317" s="112"/>
      <c r="H317" s="112"/>
      <c r="I317" s="112"/>
      <c r="J317" s="117">
        <f>SUBTOTAL(9,G317:I317)</f>
        <v>0</v>
      </c>
      <c r="K317" s="118">
        <f>IFERROR(J317/$J$18*100,"0.00")</f>
        <v>0</v>
      </c>
    </row>
    <row r="318" spans="1:11" ht="12.75" x14ac:dyDescent="0.2">
      <c r="A318" s="104">
        <v>2</v>
      </c>
      <c r="B318" s="105">
        <v>3</v>
      </c>
      <c r="C318" s="105">
        <v>9</v>
      </c>
      <c r="D318" s="105"/>
      <c r="E318" s="105"/>
      <c r="F318" s="106" t="s">
        <v>295</v>
      </c>
      <c r="G318" s="107">
        <v>1683196.52</v>
      </c>
      <c r="H318" s="107">
        <v>23891919.630000003</v>
      </c>
      <c r="I318" s="107">
        <v>0</v>
      </c>
      <c r="J318" s="107">
        <v>25575116.150000002</v>
      </c>
      <c r="K318" s="108">
        <v>5.7129310845791625</v>
      </c>
    </row>
    <row r="319" spans="1:11" ht="12.75" x14ac:dyDescent="0.2">
      <c r="A319" s="109">
        <v>2</v>
      </c>
      <c r="B319" s="110">
        <v>3</v>
      </c>
      <c r="C319" s="110">
        <v>9</v>
      </c>
      <c r="D319" s="110">
        <v>1</v>
      </c>
      <c r="E319" s="110"/>
      <c r="F319" s="123" t="s">
        <v>296</v>
      </c>
      <c r="G319" s="163">
        <f>+G320</f>
        <v>466792.74</v>
      </c>
      <c r="H319" s="163">
        <f>+H320</f>
        <v>788945.67</v>
      </c>
      <c r="I319" s="163">
        <f>+I320</f>
        <v>0</v>
      </c>
      <c r="J319" s="163">
        <f>+J320</f>
        <v>1255738.4100000001</v>
      </c>
      <c r="K319" s="134">
        <f>+K320</f>
        <v>0.28050496250000467</v>
      </c>
    </row>
    <row r="320" spans="1:11" ht="12.75" x14ac:dyDescent="0.2">
      <c r="A320" s="124">
        <v>2</v>
      </c>
      <c r="B320" s="115">
        <v>3</v>
      </c>
      <c r="C320" s="115">
        <v>9</v>
      </c>
      <c r="D320" s="115">
        <v>1</v>
      </c>
      <c r="E320" s="115" t="s">
        <v>58</v>
      </c>
      <c r="F320" s="116" t="s">
        <v>296</v>
      </c>
      <c r="G320" s="117">
        <v>466792.74</v>
      </c>
      <c r="H320" s="117">
        <v>788945.67</v>
      </c>
      <c r="I320" s="117"/>
      <c r="J320" s="117">
        <f>SUBTOTAL(9,G320:I320)</f>
        <v>1255738.4100000001</v>
      </c>
      <c r="K320" s="118">
        <f>IFERROR(J320/$J$18*100,"0.00")</f>
        <v>0.28050496250000467</v>
      </c>
    </row>
    <row r="321" spans="1:11" ht="12.75" x14ac:dyDescent="0.2">
      <c r="A321" s="109">
        <v>2</v>
      </c>
      <c r="B321" s="110">
        <v>3</v>
      </c>
      <c r="C321" s="110">
        <v>9</v>
      </c>
      <c r="D321" s="110">
        <v>2</v>
      </c>
      <c r="E321" s="110"/>
      <c r="F321" s="123" t="s">
        <v>297</v>
      </c>
      <c r="G321" s="163">
        <f>+G322</f>
        <v>143070.51999999999</v>
      </c>
      <c r="H321" s="163">
        <f>+H322</f>
        <v>2471489.66</v>
      </c>
      <c r="I321" s="163">
        <f>+I322</f>
        <v>0</v>
      </c>
      <c r="J321" s="163">
        <f>+J322</f>
        <v>2614560.1800000002</v>
      </c>
      <c r="K321" s="134">
        <f>+K322</f>
        <v>0.58403653133848576</v>
      </c>
    </row>
    <row r="322" spans="1:11" ht="12.75" x14ac:dyDescent="0.2">
      <c r="A322" s="124">
        <v>2</v>
      </c>
      <c r="B322" s="115">
        <v>3</v>
      </c>
      <c r="C322" s="115">
        <v>9</v>
      </c>
      <c r="D322" s="115">
        <v>2</v>
      </c>
      <c r="E322" s="115" t="s">
        <v>58</v>
      </c>
      <c r="F322" s="116" t="s">
        <v>297</v>
      </c>
      <c r="G322" s="117">
        <v>143070.51999999999</v>
      </c>
      <c r="H322" s="117">
        <v>2471489.66</v>
      </c>
      <c r="I322" s="117"/>
      <c r="J322" s="117">
        <f>SUBTOTAL(9,G322:I322)</f>
        <v>2614560.1800000002</v>
      </c>
      <c r="K322" s="118">
        <f>IFERROR(J322/$J$18*100,"0.00")</f>
        <v>0.58403653133848576</v>
      </c>
    </row>
    <row r="323" spans="1:11" ht="12.75" x14ac:dyDescent="0.2">
      <c r="A323" s="109">
        <v>2</v>
      </c>
      <c r="B323" s="110">
        <v>3</v>
      </c>
      <c r="C323" s="110">
        <v>9</v>
      </c>
      <c r="D323" s="110">
        <v>3</v>
      </c>
      <c r="E323" s="110"/>
      <c r="F323" s="123" t="s">
        <v>298</v>
      </c>
      <c r="G323" s="163">
        <f>+G324</f>
        <v>952333.26</v>
      </c>
      <c r="H323" s="163">
        <f>+H324</f>
        <v>19866948.050000001</v>
      </c>
      <c r="I323" s="163">
        <f>+I324</f>
        <v>0</v>
      </c>
      <c r="J323" s="163">
        <f>+J324</f>
        <v>20819281.310000002</v>
      </c>
      <c r="K323" s="134">
        <f>+K324</f>
        <v>4.6505798314623492</v>
      </c>
    </row>
    <row r="324" spans="1:11" ht="12.75" x14ac:dyDescent="0.2">
      <c r="A324" s="124">
        <v>2</v>
      </c>
      <c r="B324" s="115">
        <v>3</v>
      </c>
      <c r="C324" s="115">
        <v>9</v>
      </c>
      <c r="D324" s="115">
        <v>3</v>
      </c>
      <c r="E324" s="115" t="s">
        <v>58</v>
      </c>
      <c r="F324" s="116" t="s">
        <v>298</v>
      </c>
      <c r="G324" s="117">
        <v>952333.26</v>
      </c>
      <c r="H324" s="117">
        <v>19866948.050000001</v>
      </c>
      <c r="I324" s="117"/>
      <c r="J324" s="117">
        <f>SUBTOTAL(9,G324:I324)</f>
        <v>20819281.310000002</v>
      </c>
      <c r="K324" s="118">
        <f>IFERROR(J324/$J$18*100,"0.00")</f>
        <v>4.6505798314623492</v>
      </c>
    </row>
    <row r="325" spans="1:11" ht="12.75" x14ac:dyDescent="0.2">
      <c r="A325" s="109">
        <v>2</v>
      </c>
      <c r="B325" s="110">
        <v>3</v>
      </c>
      <c r="C325" s="110">
        <v>9</v>
      </c>
      <c r="D325" s="110">
        <v>4</v>
      </c>
      <c r="E325" s="110"/>
      <c r="F325" s="123" t="s">
        <v>299</v>
      </c>
      <c r="G325" s="163">
        <f>+G326</f>
        <v>0</v>
      </c>
      <c r="H325" s="163">
        <f>+H326</f>
        <v>0</v>
      </c>
      <c r="I325" s="163">
        <f>+I326</f>
        <v>0</v>
      </c>
      <c r="J325" s="163">
        <f>+J326</f>
        <v>0</v>
      </c>
      <c r="K325" s="134">
        <f>+K326</f>
        <v>0</v>
      </c>
    </row>
    <row r="326" spans="1:11" ht="12.75" x14ac:dyDescent="0.2">
      <c r="A326" s="124">
        <v>2</v>
      </c>
      <c r="B326" s="115">
        <v>3</v>
      </c>
      <c r="C326" s="115">
        <v>9</v>
      </c>
      <c r="D326" s="115">
        <v>4</v>
      </c>
      <c r="E326" s="115" t="s">
        <v>58</v>
      </c>
      <c r="F326" s="116" t="s">
        <v>299</v>
      </c>
      <c r="G326" s="112"/>
      <c r="H326" s="112"/>
      <c r="I326" s="112"/>
      <c r="J326" s="117">
        <f>SUBTOTAL(9,G326:I326)</f>
        <v>0</v>
      </c>
      <c r="K326" s="118">
        <f>IFERROR(J326/$J$18*100,"0.00")</f>
        <v>0</v>
      </c>
    </row>
    <row r="327" spans="1:11" ht="12.75" x14ac:dyDescent="0.2">
      <c r="A327" s="109">
        <v>2</v>
      </c>
      <c r="B327" s="110">
        <v>3</v>
      </c>
      <c r="C327" s="110">
        <v>9</v>
      </c>
      <c r="D327" s="110">
        <v>5</v>
      </c>
      <c r="E327" s="110"/>
      <c r="F327" s="123" t="s">
        <v>300</v>
      </c>
      <c r="G327" s="163">
        <f>+G328</f>
        <v>85500</v>
      </c>
      <c r="H327" s="163">
        <f>+H328</f>
        <v>152434.5</v>
      </c>
      <c r="I327" s="163">
        <f>+I328</f>
        <v>0</v>
      </c>
      <c r="J327" s="163">
        <f>+J328</f>
        <v>237934.5</v>
      </c>
      <c r="K327" s="134">
        <f>+K328</f>
        <v>5.3149451723752988E-2</v>
      </c>
    </row>
    <row r="328" spans="1:11" ht="12.75" x14ac:dyDescent="0.2">
      <c r="A328" s="124">
        <v>2</v>
      </c>
      <c r="B328" s="115">
        <v>3</v>
      </c>
      <c r="C328" s="115">
        <v>9</v>
      </c>
      <c r="D328" s="115">
        <v>5</v>
      </c>
      <c r="E328" s="115" t="s">
        <v>58</v>
      </c>
      <c r="F328" s="116" t="s">
        <v>300</v>
      </c>
      <c r="G328" s="112">
        <v>85500</v>
      </c>
      <c r="H328" s="112">
        <v>152434.5</v>
      </c>
      <c r="I328" s="112"/>
      <c r="J328" s="117">
        <f>SUBTOTAL(9,G328:I328)</f>
        <v>237934.5</v>
      </c>
      <c r="K328" s="118">
        <f>IFERROR(J328/$J$18*100,"0.00")</f>
        <v>5.3149451723752988E-2</v>
      </c>
    </row>
    <row r="329" spans="1:11" ht="12.75" x14ac:dyDescent="0.2">
      <c r="A329" s="109">
        <v>2</v>
      </c>
      <c r="B329" s="110">
        <v>3</v>
      </c>
      <c r="C329" s="110">
        <v>9</v>
      </c>
      <c r="D329" s="110">
        <v>6</v>
      </c>
      <c r="E329" s="110"/>
      <c r="F329" s="123" t="s">
        <v>301</v>
      </c>
      <c r="G329" s="163">
        <f>+G330</f>
        <v>35500</v>
      </c>
      <c r="H329" s="163">
        <f>+H330</f>
        <v>612101.75</v>
      </c>
      <c r="I329" s="163">
        <f>+I330</f>
        <v>0</v>
      </c>
      <c r="J329" s="163">
        <f>+J330</f>
        <v>647601.75</v>
      </c>
      <c r="K329" s="134">
        <f>+K330</f>
        <v>0.14466030755457052</v>
      </c>
    </row>
    <row r="330" spans="1:11" ht="12.75" x14ac:dyDescent="0.2">
      <c r="A330" s="124">
        <v>2</v>
      </c>
      <c r="B330" s="115">
        <v>3</v>
      </c>
      <c r="C330" s="115">
        <v>9</v>
      </c>
      <c r="D330" s="115">
        <v>6</v>
      </c>
      <c r="E330" s="115" t="s">
        <v>58</v>
      </c>
      <c r="F330" s="116" t="s">
        <v>301</v>
      </c>
      <c r="G330" s="117">
        <v>35500</v>
      </c>
      <c r="H330" s="117">
        <v>612101.75</v>
      </c>
      <c r="I330" s="117"/>
      <c r="J330" s="117">
        <f>SUBTOTAL(9,G330:I330)</f>
        <v>647601.75</v>
      </c>
      <c r="K330" s="118">
        <f>IFERROR(J330/$J$18*100,"0.00")</f>
        <v>0.14466030755457052</v>
      </c>
    </row>
    <row r="331" spans="1:11" ht="12.75" x14ac:dyDescent="0.2">
      <c r="A331" s="109">
        <v>2</v>
      </c>
      <c r="B331" s="110">
        <v>3</v>
      </c>
      <c r="C331" s="110">
        <v>9</v>
      </c>
      <c r="D331" s="110">
        <v>7</v>
      </c>
      <c r="E331" s="110"/>
      <c r="F331" s="123" t="s">
        <v>302</v>
      </c>
      <c r="G331" s="163">
        <f>+G332</f>
        <v>0</v>
      </c>
      <c r="H331" s="163">
        <f>+H332</f>
        <v>0</v>
      </c>
      <c r="I331" s="163">
        <f>+I332</f>
        <v>0</v>
      </c>
      <c r="J331" s="163">
        <f>+J332</f>
        <v>0</v>
      </c>
      <c r="K331" s="134">
        <f>+K332</f>
        <v>0</v>
      </c>
    </row>
    <row r="332" spans="1:11" ht="12.75" x14ac:dyDescent="0.2">
      <c r="A332" s="124">
        <v>2</v>
      </c>
      <c r="B332" s="115">
        <v>3</v>
      </c>
      <c r="C332" s="115">
        <v>9</v>
      </c>
      <c r="D332" s="115">
        <v>7</v>
      </c>
      <c r="E332" s="115" t="s">
        <v>58</v>
      </c>
      <c r="F332" s="116" t="s">
        <v>302</v>
      </c>
      <c r="G332" s="112"/>
      <c r="H332" s="112"/>
      <c r="I332" s="112"/>
      <c r="J332" s="117">
        <f>SUBTOTAL(9,G332:I332)</f>
        <v>0</v>
      </c>
      <c r="K332" s="118">
        <f>IFERROR(J332/$J$18*100,"0.00")</f>
        <v>0</v>
      </c>
    </row>
    <row r="333" spans="1:11" ht="12.75" x14ac:dyDescent="0.2">
      <c r="A333" s="109">
        <v>2</v>
      </c>
      <c r="B333" s="110">
        <v>3</v>
      </c>
      <c r="C333" s="110">
        <v>9</v>
      </c>
      <c r="D333" s="110">
        <v>8</v>
      </c>
      <c r="E333" s="110"/>
      <c r="F333" s="123" t="s">
        <v>303</v>
      </c>
      <c r="G333" s="163">
        <f>+G334</f>
        <v>0</v>
      </c>
      <c r="H333" s="163">
        <f>+H334</f>
        <v>0</v>
      </c>
      <c r="I333" s="163">
        <f>+I334</f>
        <v>0</v>
      </c>
      <c r="J333" s="163">
        <f>+J334</f>
        <v>0</v>
      </c>
      <c r="K333" s="134">
        <f>+K334</f>
        <v>0</v>
      </c>
    </row>
    <row r="334" spans="1:11" ht="12.75" x14ac:dyDescent="0.2">
      <c r="A334" s="124">
        <v>2</v>
      </c>
      <c r="B334" s="115">
        <v>3</v>
      </c>
      <c r="C334" s="115">
        <v>9</v>
      </c>
      <c r="D334" s="115">
        <v>8</v>
      </c>
      <c r="E334" s="115" t="s">
        <v>58</v>
      </c>
      <c r="F334" s="116" t="s">
        <v>303</v>
      </c>
      <c r="G334" s="112"/>
      <c r="H334" s="112"/>
      <c r="I334" s="112"/>
      <c r="J334" s="117">
        <f>SUBTOTAL(9,G334:I334)</f>
        <v>0</v>
      </c>
      <c r="K334" s="118">
        <f>IFERROR(J334/$J$18*100,"0.00")</f>
        <v>0</v>
      </c>
    </row>
    <row r="335" spans="1:11" ht="12.75" x14ac:dyDescent="0.2">
      <c r="A335" s="109">
        <v>2</v>
      </c>
      <c r="B335" s="110">
        <v>3</v>
      </c>
      <c r="C335" s="110">
        <v>9</v>
      </c>
      <c r="D335" s="110">
        <v>9</v>
      </c>
      <c r="E335" s="110"/>
      <c r="F335" s="123" t="s">
        <v>304</v>
      </c>
      <c r="G335" s="163">
        <f>+G336</f>
        <v>0</v>
      </c>
      <c r="H335" s="163">
        <f>+H336</f>
        <v>0</v>
      </c>
      <c r="I335" s="163">
        <f>+I336</f>
        <v>0</v>
      </c>
      <c r="J335" s="163">
        <f>+J336</f>
        <v>0</v>
      </c>
      <c r="K335" s="134">
        <f>+K336</f>
        <v>0</v>
      </c>
    </row>
    <row r="336" spans="1:11" ht="12.75" x14ac:dyDescent="0.2">
      <c r="A336" s="124">
        <v>2</v>
      </c>
      <c r="B336" s="115">
        <v>3</v>
      </c>
      <c r="C336" s="115">
        <v>9</v>
      </c>
      <c r="D336" s="115">
        <v>9</v>
      </c>
      <c r="E336" s="115" t="s">
        <v>58</v>
      </c>
      <c r="F336" s="116" t="s">
        <v>304</v>
      </c>
      <c r="G336" s="117"/>
      <c r="H336" s="117"/>
      <c r="I336" s="117"/>
      <c r="J336" s="117">
        <f>SUBTOTAL(9,G336:I336)</f>
        <v>0</v>
      </c>
      <c r="K336" s="118">
        <f>IFERROR(J336/$J$18*100,"0.00")</f>
        <v>0</v>
      </c>
    </row>
    <row r="337" spans="1:11" ht="12.75" x14ac:dyDescent="0.2">
      <c r="A337" s="98">
        <v>2</v>
      </c>
      <c r="B337" s="99">
        <v>4</v>
      </c>
      <c r="C337" s="100"/>
      <c r="D337" s="100"/>
      <c r="E337" s="100"/>
      <c r="F337" s="101" t="s">
        <v>305</v>
      </c>
      <c r="G337" s="102">
        <v>0</v>
      </c>
      <c r="H337" s="102">
        <v>0</v>
      </c>
      <c r="I337" s="102">
        <v>0</v>
      </c>
      <c r="J337" s="102">
        <v>0</v>
      </c>
      <c r="K337" s="103">
        <v>0</v>
      </c>
    </row>
    <row r="338" spans="1:11" ht="12.75" x14ac:dyDescent="0.2">
      <c r="A338" s="104">
        <v>2</v>
      </c>
      <c r="B338" s="105">
        <v>4</v>
      </c>
      <c r="C338" s="105">
        <v>1</v>
      </c>
      <c r="D338" s="105"/>
      <c r="E338" s="105"/>
      <c r="F338" s="106" t="s">
        <v>306</v>
      </c>
      <c r="G338" s="107">
        <v>0</v>
      </c>
      <c r="H338" s="107">
        <v>0</v>
      </c>
      <c r="I338" s="107">
        <v>0</v>
      </c>
      <c r="J338" s="107">
        <v>0</v>
      </c>
      <c r="K338" s="108">
        <v>0</v>
      </c>
    </row>
    <row r="339" spans="1:11" ht="12.75" x14ac:dyDescent="0.2">
      <c r="A339" s="109">
        <v>2</v>
      </c>
      <c r="B339" s="110">
        <v>4</v>
      </c>
      <c r="C339" s="110">
        <v>1</v>
      </c>
      <c r="D339" s="110">
        <v>1</v>
      </c>
      <c r="E339" s="110"/>
      <c r="F339" s="123" t="s">
        <v>307</v>
      </c>
      <c r="G339" s="163">
        <f>+G340+G341+G342</f>
        <v>0</v>
      </c>
      <c r="H339" s="163">
        <f>+H340+H341+H342</f>
        <v>0</v>
      </c>
      <c r="I339" s="163">
        <f>+I340+I341+I342</f>
        <v>0</v>
      </c>
      <c r="J339" s="163">
        <f>+J340+J341+J342</f>
        <v>0</v>
      </c>
      <c r="K339" s="134">
        <f>+K340+K341+K342</f>
        <v>0</v>
      </c>
    </row>
    <row r="340" spans="1:11" ht="12.75" x14ac:dyDescent="0.2">
      <c r="A340" s="124">
        <v>2</v>
      </c>
      <c r="B340" s="115">
        <v>4</v>
      </c>
      <c r="C340" s="115">
        <v>1</v>
      </c>
      <c r="D340" s="115">
        <v>1</v>
      </c>
      <c r="E340" s="115" t="s">
        <v>58</v>
      </c>
      <c r="F340" s="122" t="s">
        <v>308</v>
      </c>
      <c r="G340" s="117"/>
      <c r="H340" s="117"/>
      <c r="I340" s="117"/>
      <c r="J340" s="117">
        <f>SUBTOTAL(9,G340:I340)</f>
        <v>0</v>
      </c>
      <c r="K340" s="118">
        <f>IFERROR(J340/$J$18*100,"0.00")</f>
        <v>0</v>
      </c>
    </row>
    <row r="341" spans="1:11" ht="12.75" x14ac:dyDescent="0.2">
      <c r="A341" s="124">
        <v>2</v>
      </c>
      <c r="B341" s="115">
        <v>4</v>
      </c>
      <c r="C341" s="115">
        <v>1</v>
      </c>
      <c r="D341" s="115">
        <v>1</v>
      </c>
      <c r="E341" s="115" t="s">
        <v>60</v>
      </c>
      <c r="F341" s="122" t="s">
        <v>309</v>
      </c>
      <c r="G341" s="117"/>
      <c r="H341" s="117"/>
      <c r="I341" s="117"/>
      <c r="J341" s="117">
        <f>SUBTOTAL(9,G341:I341)</f>
        <v>0</v>
      </c>
      <c r="K341" s="118">
        <f>IFERROR(J341/$J$18*100,"0.00")</f>
        <v>0</v>
      </c>
    </row>
    <row r="342" spans="1:11" ht="12.75" x14ac:dyDescent="0.2">
      <c r="A342" s="124">
        <v>2</v>
      </c>
      <c r="B342" s="115">
        <v>4</v>
      </c>
      <c r="C342" s="115">
        <v>1</v>
      </c>
      <c r="D342" s="115">
        <v>1</v>
      </c>
      <c r="E342" s="115" t="s">
        <v>62</v>
      </c>
      <c r="F342" s="122" t="s">
        <v>310</v>
      </c>
      <c r="G342" s="112"/>
      <c r="H342" s="112"/>
      <c r="I342" s="112"/>
      <c r="J342" s="117">
        <f>SUBTOTAL(9,G342:I342)</f>
        <v>0</v>
      </c>
      <c r="K342" s="118">
        <f>IFERROR(J342/$J$18*100,"0.00")</f>
        <v>0</v>
      </c>
    </row>
    <row r="343" spans="1:11" ht="12.75" x14ac:dyDescent="0.2">
      <c r="A343" s="109">
        <v>2</v>
      </c>
      <c r="B343" s="110">
        <v>4</v>
      </c>
      <c r="C343" s="110">
        <v>1</v>
      </c>
      <c r="D343" s="110">
        <v>2</v>
      </c>
      <c r="E343" s="110"/>
      <c r="F343" s="123" t="s">
        <v>311</v>
      </c>
      <c r="G343" s="163">
        <f>+G344+G345+G346</f>
        <v>0</v>
      </c>
      <c r="H343" s="163">
        <f>+H344+H345+H346</f>
        <v>0</v>
      </c>
      <c r="I343" s="163">
        <f>+I344+I345+I346</f>
        <v>0</v>
      </c>
      <c r="J343" s="163">
        <f>+J344+J345+J346</f>
        <v>0</v>
      </c>
      <c r="K343" s="134">
        <f>+K344+K345+K346</f>
        <v>0</v>
      </c>
    </row>
    <row r="344" spans="1:11" ht="12.75" x14ac:dyDescent="0.2">
      <c r="A344" s="124">
        <v>2</v>
      </c>
      <c r="B344" s="115">
        <v>4</v>
      </c>
      <c r="C344" s="115">
        <v>1</v>
      </c>
      <c r="D344" s="115">
        <v>2</v>
      </c>
      <c r="E344" s="115" t="s">
        <v>58</v>
      </c>
      <c r="F344" s="122" t="s">
        <v>312</v>
      </c>
      <c r="G344" s="117"/>
      <c r="H344" s="117"/>
      <c r="I344" s="117"/>
      <c r="J344" s="117">
        <f>SUBTOTAL(9,G344:I344)</f>
        <v>0</v>
      </c>
      <c r="K344" s="118">
        <f>IFERROR(J344/$J$18*100,"0.00")</f>
        <v>0</v>
      </c>
    </row>
    <row r="345" spans="1:11" ht="12.75" x14ac:dyDescent="0.2">
      <c r="A345" s="124">
        <v>2</v>
      </c>
      <c r="B345" s="115">
        <v>4</v>
      </c>
      <c r="C345" s="115">
        <v>1</v>
      </c>
      <c r="D345" s="115">
        <v>2</v>
      </c>
      <c r="E345" s="115" t="s">
        <v>60</v>
      </c>
      <c r="F345" s="122" t="s">
        <v>313</v>
      </c>
      <c r="G345" s="117"/>
      <c r="H345" s="117"/>
      <c r="I345" s="117"/>
      <c r="J345" s="117">
        <f>SUBTOTAL(9,G345:I345)</f>
        <v>0</v>
      </c>
      <c r="K345" s="118">
        <f>IFERROR(J345/$J$18*100,"0.00")</f>
        <v>0</v>
      </c>
    </row>
    <row r="346" spans="1:11" ht="12.75" x14ac:dyDescent="0.2">
      <c r="A346" s="124">
        <v>2</v>
      </c>
      <c r="B346" s="115">
        <v>4</v>
      </c>
      <c r="C346" s="115">
        <v>1</v>
      </c>
      <c r="D346" s="115">
        <v>2</v>
      </c>
      <c r="E346" s="115" t="s">
        <v>62</v>
      </c>
      <c r="F346" s="122" t="s">
        <v>314</v>
      </c>
      <c r="G346" s="112"/>
      <c r="H346" s="112"/>
      <c r="I346" s="112"/>
      <c r="J346" s="117">
        <f>SUBTOTAL(9,G346:I346)</f>
        <v>0</v>
      </c>
      <c r="K346" s="118">
        <f>IFERROR(J346/$J$18*100,"0.00")</f>
        <v>0</v>
      </c>
    </row>
    <row r="347" spans="1:11" ht="12.75" x14ac:dyDescent="0.2">
      <c r="A347" s="109">
        <v>2</v>
      </c>
      <c r="B347" s="110">
        <v>4</v>
      </c>
      <c r="C347" s="110">
        <v>1</v>
      </c>
      <c r="D347" s="110">
        <v>4</v>
      </c>
      <c r="E347" s="115"/>
      <c r="F347" s="143" t="s">
        <v>315</v>
      </c>
      <c r="G347" s="163">
        <f>+G348+G349</f>
        <v>0</v>
      </c>
      <c r="H347" s="163">
        <f>+H348+H349</f>
        <v>0</v>
      </c>
      <c r="I347" s="163">
        <f>+I348+I349</f>
        <v>0</v>
      </c>
      <c r="J347" s="163">
        <f>+J348+J349</f>
        <v>0</v>
      </c>
      <c r="K347" s="134">
        <f>+K348+K349</f>
        <v>0</v>
      </c>
    </row>
    <row r="348" spans="1:11" ht="12.75" x14ac:dyDescent="0.2">
      <c r="A348" s="144">
        <v>2</v>
      </c>
      <c r="B348" s="145">
        <v>4</v>
      </c>
      <c r="C348" s="145">
        <v>1</v>
      </c>
      <c r="D348" s="145">
        <v>4</v>
      </c>
      <c r="E348" s="115" t="s">
        <v>58</v>
      </c>
      <c r="F348" s="146" t="s">
        <v>316</v>
      </c>
      <c r="G348" s="117"/>
      <c r="H348" s="117"/>
      <c r="I348" s="117"/>
      <c r="J348" s="117">
        <f>SUBTOTAL(9,G348:I348)</f>
        <v>0</v>
      </c>
      <c r="K348" s="118">
        <f>IFERROR(J348/$J$18*100,"0.00")</f>
        <v>0</v>
      </c>
    </row>
    <row r="349" spans="1:11" ht="12.75" x14ac:dyDescent="0.2">
      <c r="A349" s="124">
        <v>2</v>
      </c>
      <c r="B349" s="115">
        <v>4</v>
      </c>
      <c r="C349" s="115">
        <v>1</v>
      </c>
      <c r="D349" s="115">
        <v>4</v>
      </c>
      <c r="E349" s="115" t="s">
        <v>60</v>
      </c>
      <c r="F349" s="122" t="s">
        <v>317</v>
      </c>
      <c r="G349" s="112"/>
      <c r="H349" s="112"/>
      <c r="I349" s="112"/>
      <c r="J349" s="117">
        <f>SUBTOTAL(9,G349:I349)</f>
        <v>0</v>
      </c>
      <c r="K349" s="118">
        <f>IFERROR(J349/$J$18*100,"0.00")</f>
        <v>0</v>
      </c>
    </row>
    <row r="350" spans="1:11" ht="12.75" x14ac:dyDescent="0.2">
      <c r="A350" s="132">
        <v>2</v>
      </c>
      <c r="B350" s="110">
        <v>4</v>
      </c>
      <c r="C350" s="110">
        <v>1</v>
      </c>
      <c r="D350" s="110">
        <v>5</v>
      </c>
      <c r="E350" s="110"/>
      <c r="F350" s="143" t="s">
        <v>318</v>
      </c>
      <c r="G350" s="160">
        <v>0</v>
      </c>
      <c r="H350" s="160">
        <v>0</v>
      </c>
      <c r="I350" s="160">
        <v>0</v>
      </c>
      <c r="J350" s="160">
        <v>0</v>
      </c>
      <c r="K350" s="113">
        <v>0</v>
      </c>
    </row>
    <row r="351" spans="1:11" ht="12.75" x14ac:dyDescent="0.2">
      <c r="A351" s="124">
        <v>2</v>
      </c>
      <c r="B351" s="115">
        <v>4</v>
      </c>
      <c r="C351" s="115">
        <v>1</v>
      </c>
      <c r="D351" s="115">
        <v>5</v>
      </c>
      <c r="E351" s="115" t="s">
        <v>58</v>
      </c>
      <c r="F351" s="122" t="s">
        <v>318</v>
      </c>
      <c r="G351" s="112"/>
      <c r="H351" s="112"/>
      <c r="I351" s="112"/>
      <c r="J351" s="117">
        <f>SUBTOTAL(9,G351:I351)</f>
        <v>0</v>
      </c>
      <c r="K351" s="118">
        <f>IFERROR(J351/$J$18*100,"0.00")</f>
        <v>0</v>
      </c>
    </row>
    <row r="352" spans="1:11" ht="12.75" x14ac:dyDescent="0.2">
      <c r="A352" s="109">
        <v>2</v>
      </c>
      <c r="B352" s="110">
        <v>4</v>
      </c>
      <c r="C352" s="110">
        <v>1</v>
      </c>
      <c r="D352" s="110">
        <v>6</v>
      </c>
      <c r="E352" s="115"/>
      <c r="F352" s="143" t="s">
        <v>319</v>
      </c>
      <c r="G352" s="163">
        <f>+G353</f>
        <v>0</v>
      </c>
      <c r="H352" s="163">
        <f>+H353</f>
        <v>0</v>
      </c>
      <c r="I352" s="163">
        <f>+I353</f>
        <v>0</v>
      </c>
      <c r="J352" s="163">
        <f>+J353</f>
        <v>0</v>
      </c>
      <c r="K352" s="134">
        <f>+K353</f>
        <v>0</v>
      </c>
    </row>
    <row r="353" spans="1:11" ht="12.75" x14ac:dyDescent="0.2">
      <c r="A353" s="124">
        <v>2</v>
      </c>
      <c r="B353" s="115">
        <v>4</v>
      </c>
      <c r="C353" s="115">
        <v>1</v>
      </c>
      <c r="D353" s="115">
        <v>6</v>
      </c>
      <c r="E353" s="115" t="s">
        <v>58</v>
      </c>
      <c r="F353" s="122" t="s">
        <v>320</v>
      </c>
      <c r="G353" s="112"/>
      <c r="H353" s="112"/>
      <c r="I353" s="112"/>
      <c r="J353" s="117">
        <f>SUBTOTAL(9,G353:I353)</f>
        <v>0</v>
      </c>
      <c r="K353" s="118">
        <f>IFERROR(J353/$J$18*100,"0.00")</f>
        <v>0</v>
      </c>
    </row>
    <row r="354" spans="1:11" ht="12.75" x14ac:dyDescent="0.2">
      <c r="A354" s="104">
        <v>2</v>
      </c>
      <c r="B354" s="105">
        <v>4</v>
      </c>
      <c r="C354" s="105">
        <v>2</v>
      </c>
      <c r="D354" s="105"/>
      <c r="E354" s="105"/>
      <c r="F354" s="106" t="s">
        <v>321</v>
      </c>
      <c r="G354" s="107">
        <v>0</v>
      </c>
      <c r="H354" s="107">
        <v>0</v>
      </c>
      <c r="I354" s="107">
        <v>0</v>
      </c>
      <c r="J354" s="107">
        <v>0</v>
      </c>
      <c r="K354" s="108">
        <v>0</v>
      </c>
    </row>
    <row r="355" spans="1:11" ht="12.75" x14ac:dyDescent="0.2">
      <c r="A355" s="109">
        <v>2</v>
      </c>
      <c r="B355" s="110">
        <v>4</v>
      </c>
      <c r="C355" s="110">
        <v>2</v>
      </c>
      <c r="D355" s="110">
        <v>1</v>
      </c>
      <c r="E355" s="115"/>
      <c r="F355" s="123" t="s">
        <v>322</v>
      </c>
      <c r="G355" s="163">
        <f>+G356</f>
        <v>0</v>
      </c>
      <c r="H355" s="163">
        <f>+H356</f>
        <v>0</v>
      </c>
      <c r="I355" s="163">
        <f>+I356</f>
        <v>0</v>
      </c>
      <c r="J355" s="163">
        <f>+J356</f>
        <v>0</v>
      </c>
      <c r="K355" s="134">
        <f>+K356</f>
        <v>0</v>
      </c>
    </row>
    <row r="356" spans="1:11" ht="12.75" x14ac:dyDescent="0.2">
      <c r="A356" s="114">
        <v>2</v>
      </c>
      <c r="B356" s="115">
        <v>4</v>
      </c>
      <c r="C356" s="115">
        <v>2</v>
      </c>
      <c r="D356" s="115">
        <v>1</v>
      </c>
      <c r="E356" s="115" t="s">
        <v>58</v>
      </c>
      <c r="F356" s="122" t="s">
        <v>323</v>
      </c>
      <c r="G356" s="112"/>
      <c r="H356" s="112"/>
      <c r="I356" s="112"/>
      <c r="J356" s="117">
        <f>SUBTOTAL(9,G356:I356)</f>
        <v>0</v>
      </c>
      <c r="K356" s="118">
        <f>IFERROR(J356/$J$18*100,"0.00")</f>
        <v>0</v>
      </c>
    </row>
    <row r="357" spans="1:11" ht="22.5" x14ac:dyDescent="0.2">
      <c r="A357" s="109">
        <v>2</v>
      </c>
      <c r="B357" s="110">
        <v>4</v>
      </c>
      <c r="C357" s="110">
        <v>2</v>
      </c>
      <c r="D357" s="110">
        <v>2</v>
      </c>
      <c r="E357" s="115"/>
      <c r="F357" s="143" t="s">
        <v>324</v>
      </c>
      <c r="G357" s="160">
        <v>0</v>
      </c>
      <c r="H357" s="160">
        <v>0</v>
      </c>
      <c r="I357" s="160">
        <v>0</v>
      </c>
      <c r="J357" s="160">
        <v>0</v>
      </c>
      <c r="K357" s="113">
        <v>0</v>
      </c>
    </row>
    <row r="358" spans="1:11" ht="22.5" x14ac:dyDescent="0.2">
      <c r="A358" s="114">
        <v>2</v>
      </c>
      <c r="B358" s="115">
        <v>4</v>
      </c>
      <c r="C358" s="115">
        <v>2</v>
      </c>
      <c r="D358" s="115">
        <v>2</v>
      </c>
      <c r="E358" s="115" t="s">
        <v>58</v>
      </c>
      <c r="F358" s="122" t="s">
        <v>325</v>
      </c>
      <c r="G358" s="112"/>
      <c r="H358" s="112"/>
      <c r="I358" s="112"/>
      <c r="J358" s="117">
        <f>SUBTOTAL(9,G358:I358)</f>
        <v>0</v>
      </c>
      <c r="K358" s="118">
        <f>IFERROR(J358/$J$18*100,"0.00")</f>
        <v>0</v>
      </c>
    </row>
    <row r="359" spans="1:11" ht="22.5" x14ac:dyDescent="0.2">
      <c r="A359" s="114">
        <v>2</v>
      </c>
      <c r="B359" s="115">
        <v>4</v>
      </c>
      <c r="C359" s="115">
        <v>2</v>
      </c>
      <c r="D359" s="115">
        <v>2</v>
      </c>
      <c r="E359" s="115" t="s">
        <v>60</v>
      </c>
      <c r="F359" s="122" t="s">
        <v>326</v>
      </c>
      <c r="G359" s="112"/>
      <c r="H359" s="112"/>
      <c r="I359" s="112"/>
      <c r="J359" s="117">
        <f>SUBTOTAL(9,G359:I359)</f>
        <v>0</v>
      </c>
      <c r="K359" s="118">
        <f>IFERROR(J359/$J$18*100,"0.00")</f>
        <v>0</v>
      </c>
    </row>
    <row r="360" spans="1:11" ht="22.5" x14ac:dyDescent="0.2">
      <c r="A360" s="114">
        <v>2</v>
      </c>
      <c r="B360" s="115">
        <v>4</v>
      </c>
      <c r="C360" s="115">
        <v>2</v>
      </c>
      <c r="D360" s="115">
        <v>2</v>
      </c>
      <c r="E360" s="115" t="s">
        <v>62</v>
      </c>
      <c r="F360" s="122" t="s">
        <v>327</v>
      </c>
      <c r="G360" s="112"/>
      <c r="H360" s="112"/>
      <c r="I360" s="112"/>
      <c r="J360" s="117">
        <f>SUBTOTAL(9,G360:I360)</f>
        <v>0</v>
      </c>
      <c r="K360" s="118">
        <f>IFERROR(J360/$J$18*100,"0.00")</f>
        <v>0</v>
      </c>
    </row>
    <row r="361" spans="1:11" ht="12.75" x14ac:dyDescent="0.2">
      <c r="A361" s="123">
        <v>2</v>
      </c>
      <c r="B361" s="110">
        <v>4</v>
      </c>
      <c r="C361" s="110">
        <v>2</v>
      </c>
      <c r="D361" s="110">
        <v>3</v>
      </c>
      <c r="E361" s="110"/>
      <c r="F361" s="143" t="s">
        <v>328</v>
      </c>
      <c r="G361" s="112">
        <f>G362+G363+G364</f>
        <v>0</v>
      </c>
      <c r="H361" s="112">
        <f>H362+H363+H364</f>
        <v>0</v>
      </c>
      <c r="I361" s="112">
        <f>I362+I363+I364</f>
        <v>0</v>
      </c>
      <c r="J361" s="112">
        <f>J362+J363+J364</f>
        <v>0</v>
      </c>
      <c r="K361" s="147">
        <f>K362+K363+K364</f>
        <v>0</v>
      </c>
    </row>
    <row r="362" spans="1:11" ht="22.5" x14ac:dyDescent="0.2">
      <c r="A362" s="116">
        <v>2</v>
      </c>
      <c r="B362" s="115">
        <v>4</v>
      </c>
      <c r="C362" s="115">
        <v>2</v>
      </c>
      <c r="D362" s="115">
        <v>3</v>
      </c>
      <c r="E362" s="115" t="s">
        <v>58</v>
      </c>
      <c r="F362" s="122" t="s">
        <v>329</v>
      </c>
      <c r="G362" s="117"/>
      <c r="H362" s="117"/>
      <c r="I362" s="117"/>
      <c r="J362" s="117">
        <f>SUBTOTAL(9,G362:I362)</f>
        <v>0</v>
      </c>
      <c r="K362" s="118">
        <f>IFERROR(J362/$J$18*100,"0.00")</f>
        <v>0</v>
      </c>
    </row>
    <row r="363" spans="1:11" ht="12.75" x14ac:dyDescent="0.2">
      <c r="A363" s="116">
        <v>2</v>
      </c>
      <c r="B363" s="115">
        <v>4</v>
      </c>
      <c r="C363" s="115">
        <v>2</v>
      </c>
      <c r="D363" s="115">
        <v>3</v>
      </c>
      <c r="E363" s="115" t="s">
        <v>60</v>
      </c>
      <c r="F363" s="122" t="s">
        <v>330</v>
      </c>
      <c r="G363" s="117"/>
      <c r="H363" s="117"/>
      <c r="I363" s="117"/>
      <c r="J363" s="117">
        <f>SUBTOTAL(9,G363:I363)</f>
        <v>0</v>
      </c>
      <c r="K363" s="118">
        <f>IFERROR(J363/$J$18*100,"0.00")</f>
        <v>0</v>
      </c>
    </row>
    <row r="364" spans="1:11" ht="22.5" x14ac:dyDescent="0.2">
      <c r="A364" s="116">
        <v>2</v>
      </c>
      <c r="B364" s="115">
        <v>4</v>
      </c>
      <c r="C364" s="115">
        <v>2</v>
      </c>
      <c r="D364" s="115">
        <v>3</v>
      </c>
      <c r="E364" s="115" t="s">
        <v>62</v>
      </c>
      <c r="F364" s="122" t="s">
        <v>331</v>
      </c>
      <c r="G364" s="117"/>
      <c r="H364" s="117"/>
      <c r="I364" s="117"/>
      <c r="J364" s="117">
        <f>SUBTOTAL(9,G364:I364)</f>
        <v>0</v>
      </c>
      <c r="K364" s="118">
        <f>IFERROR(J364/$J$18*100,"0.00")</f>
        <v>0</v>
      </c>
    </row>
    <row r="365" spans="1:11" ht="12.75" x14ac:dyDescent="0.2">
      <c r="A365" s="104">
        <v>2</v>
      </c>
      <c r="B365" s="105">
        <v>4</v>
      </c>
      <c r="C365" s="105">
        <v>4</v>
      </c>
      <c r="D365" s="105"/>
      <c r="E365" s="105"/>
      <c r="F365" s="106" t="s">
        <v>332</v>
      </c>
      <c r="G365" s="107">
        <v>0</v>
      </c>
      <c r="H365" s="107">
        <v>0</v>
      </c>
      <c r="I365" s="107">
        <v>0</v>
      </c>
      <c r="J365" s="107">
        <v>0</v>
      </c>
      <c r="K365" s="108">
        <v>0</v>
      </c>
    </row>
    <row r="366" spans="1:11" ht="12.75" x14ac:dyDescent="0.2">
      <c r="A366" s="123">
        <v>2</v>
      </c>
      <c r="B366" s="110">
        <v>4</v>
      </c>
      <c r="C366" s="110">
        <v>4</v>
      </c>
      <c r="D366" s="110">
        <v>1</v>
      </c>
      <c r="E366" s="110"/>
      <c r="F366" s="143" t="s">
        <v>333</v>
      </c>
      <c r="G366" s="112">
        <f>+G367+G368+G369</f>
        <v>0</v>
      </c>
      <c r="H366" s="112">
        <f>+H367+H368+H369</f>
        <v>0</v>
      </c>
      <c r="I366" s="112">
        <f>+I367+I368+I369</f>
        <v>0</v>
      </c>
      <c r="J366" s="112">
        <f>+J367+J368+J369</f>
        <v>0</v>
      </c>
      <c r="K366" s="147">
        <f>+K367+K368+K369</f>
        <v>0</v>
      </c>
    </row>
    <row r="367" spans="1:11" ht="22.5" x14ac:dyDescent="0.2">
      <c r="A367" s="116">
        <v>2</v>
      </c>
      <c r="B367" s="115">
        <v>4</v>
      </c>
      <c r="C367" s="115">
        <v>4</v>
      </c>
      <c r="D367" s="115">
        <v>1</v>
      </c>
      <c r="E367" s="115" t="s">
        <v>58</v>
      </c>
      <c r="F367" s="122" t="s">
        <v>334</v>
      </c>
      <c r="G367" s="117"/>
      <c r="H367" s="117"/>
      <c r="I367" s="117"/>
      <c r="J367" s="117">
        <f>SUBTOTAL(9,G367:I367)</f>
        <v>0</v>
      </c>
      <c r="K367" s="118">
        <f>IFERROR(J367/$J$18*100,"0.00")</f>
        <v>0</v>
      </c>
    </row>
    <row r="368" spans="1:11" ht="22.5" x14ac:dyDescent="0.2">
      <c r="A368" s="116">
        <v>2</v>
      </c>
      <c r="B368" s="115">
        <v>4</v>
      </c>
      <c r="C368" s="115">
        <v>4</v>
      </c>
      <c r="D368" s="115">
        <v>1</v>
      </c>
      <c r="E368" s="115" t="s">
        <v>60</v>
      </c>
      <c r="F368" s="122" t="s">
        <v>335</v>
      </c>
      <c r="G368" s="117"/>
      <c r="H368" s="117"/>
      <c r="I368" s="117"/>
      <c r="J368" s="117">
        <f>SUBTOTAL(9,G368:I368)</f>
        <v>0</v>
      </c>
      <c r="K368" s="118">
        <f>IFERROR(J368/$J$18*100,"0.00")</f>
        <v>0</v>
      </c>
    </row>
    <row r="369" spans="1:11" ht="22.5" x14ac:dyDescent="0.2">
      <c r="A369" s="116">
        <v>2</v>
      </c>
      <c r="B369" s="115">
        <v>4</v>
      </c>
      <c r="C369" s="115">
        <v>4</v>
      </c>
      <c r="D369" s="115">
        <v>1</v>
      </c>
      <c r="E369" s="115" t="s">
        <v>62</v>
      </c>
      <c r="F369" s="122" t="s">
        <v>336</v>
      </c>
      <c r="G369" s="117"/>
      <c r="H369" s="117"/>
      <c r="I369" s="117"/>
      <c r="J369" s="117">
        <f>SUBTOTAL(9,G369:I369)</f>
        <v>0</v>
      </c>
      <c r="K369" s="118">
        <f>IFERROR(J369/$J$18*100,"0.00")</f>
        <v>0</v>
      </c>
    </row>
    <row r="370" spans="1:11" ht="12.75" x14ac:dyDescent="0.2">
      <c r="A370" s="104">
        <v>2</v>
      </c>
      <c r="B370" s="105">
        <v>4</v>
      </c>
      <c r="C370" s="105">
        <v>6</v>
      </c>
      <c r="D370" s="105"/>
      <c r="E370" s="105"/>
      <c r="F370" s="106" t="s">
        <v>337</v>
      </c>
      <c r="G370" s="107">
        <v>0</v>
      </c>
      <c r="H370" s="107">
        <v>0</v>
      </c>
      <c r="I370" s="107">
        <v>0</v>
      </c>
      <c r="J370" s="107">
        <v>0</v>
      </c>
      <c r="K370" s="108">
        <v>0</v>
      </c>
    </row>
    <row r="371" spans="1:11" ht="12.75" x14ac:dyDescent="0.2">
      <c r="A371" s="132">
        <v>2</v>
      </c>
      <c r="B371" s="110">
        <v>4</v>
      </c>
      <c r="C371" s="110">
        <v>6</v>
      </c>
      <c r="D371" s="110">
        <v>1</v>
      </c>
      <c r="E371" s="110"/>
      <c r="F371" s="143" t="s">
        <v>338</v>
      </c>
      <c r="G371" s="163">
        <f>+G372</f>
        <v>0</v>
      </c>
      <c r="H371" s="163">
        <f>+H372</f>
        <v>0</v>
      </c>
      <c r="I371" s="163">
        <f>+I372</f>
        <v>0</v>
      </c>
      <c r="J371" s="163">
        <f>+J372</f>
        <v>0</v>
      </c>
      <c r="K371" s="134">
        <f>+K372</f>
        <v>0</v>
      </c>
    </row>
    <row r="372" spans="1:11" ht="12.75" x14ac:dyDescent="0.2">
      <c r="A372" s="124">
        <v>2</v>
      </c>
      <c r="B372" s="115">
        <v>4</v>
      </c>
      <c r="C372" s="115">
        <v>6</v>
      </c>
      <c r="D372" s="115">
        <v>1</v>
      </c>
      <c r="E372" s="115" t="s">
        <v>58</v>
      </c>
      <c r="F372" s="122" t="s">
        <v>338</v>
      </c>
      <c r="G372" s="112"/>
      <c r="H372" s="112"/>
      <c r="I372" s="112"/>
      <c r="J372" s="117">
        <f>SUBTOTAL(9,G372:I372)</f>
        <v>0</v>
      </c>
      <c r="K372" s="118">
        <f>IFERROR(J372/$J$18*100,"0.00")</f>
        <v>0</v>
      </c>
    </row>
    <row r="373" spans="1:11" ht="12.75" x14ac:dyDescent="0.2">
      <c r="A373" s="132">
        <v>2</v>
      </c>
      <c r="B373" s="110">
        <v>4</v>
      </c>
      <c r="C373" s="110">
        <v>6</v>
      </c>
      <c r="D373" s="110">
        <v>2</v>
      </c>
      <c r="E373" s="110"/>
      <c r="F373" s="143" t="s">
        <v>339</v>
      </c>
      <c r="G373" s="160">
        <v>0</v>
      </c>
      <c r="H373" s="160">
        <v>0</v>
      </c>
      <c r="I373" s="160">
        <v>0</v>
      </c>
      <c r="J373" s="160">
        <v>0</v>
      </c>
      <c r="K373" s="113">
        <v>0</v>
      </c>
    </row>
    <row r="374" spans="1:11" ht="12.75" x14ac:dyDescent="0.2">
      <c r="A374" s="124">
        <v>2</v>
      </c>
      <c r="B374" s="115">
        <v>4</v>
      </c>
      <c r="C374" s="115">
        <v>6</v>
      </c>
      <c r="D374" s="115">
        <v>2</v>
      </c>
      <c r="E374" s="115" t="s">
        <v>58</v>
      </c>
      <c r="F374" s="122" t="s">
        <v>339</v>
      </c>
      <c r="G374" s="112"/>
      <c r="H374" s="112"/>
      <c r="I374" s="112"/>
      <c r="J374" s="117">
        <f>SUBTOTAL(9,G374:I374)</f>
        <v>0</v>
      </c>
      <c r="K374" s="118">
        <f>IFERROR(J374/$J$18*100,"0.00")</f>
        <v>0</v>
      </c>
    </row>
    <row r="375" spans="1:11" ht="12.75" x14ac:dyDescent="0.2">
      <c r="A375" s="132">
        <v>2</v>
      </c>
      <c r="B375" s="110">
        <v>4</v>
      </c>
      <c r="C375" s="110">
        <v>6</v>
      </c>
      <c r="D375" s="110">
        <v>3</v>
      </c>
      <c r="E375" s="115"/>
      <c r="F375" s="143" t="s">
        <v>340</v>
      </c>
      <c r="G375" s="160">
        <v>0</v>
      </c>
      <c r="H375" s="160">
        <v>0</v>
      </c>
      <c r="I375" s="160">
        <v>0</v>
      </c>
      <c r="J375" s="160">
        <v>0</v>
      </c>
      <c r="K375" s="113">
        <v>0</v>
      </c>
    </row>
    <row r="376" spans="1:11" ht="12.75" x14ac:dyDescent="0.2">
      <c r="A376" s="124">
        <v>2</v>
      </c>
      <c r="B376" s="115">
        <v>4</v>
      </c>
      <c r="C376" s="115">
        <v>6</v>
      </c>
      <c r="D376" s="115">
        <v>3</v>
      </c>
      <c r="E376" s="115" t="s">
        <v>58</v>
      </c>
      <c r="F376" s="122" t="s">
        <v>340</v>
      </c>
      <c r="G376" s="112"/>
      <c r="H376" s="112"/>
      <c r="I376" s="112"/>
      <c r="J376" s="117">
        <f>SUBTOTAL(9,G376:I376)</f>
        <v>0</v>
      </c>
      <c r="K376" s="118">
        <f>IFERROR(J376/$J$18*100,"0.00")</f>
        <v>0</v>
      </c>
    </row>
    <row r="377" spans="1:11" ht="12.75" x14ac:dyDescent="0.2">
      <c r="A377" s="132">
        <v>2</v>
      </c>
      <c r="B377" s="110">
        <v>4</v>
      </c>
      <c r="C377" s="110">
        <v>6</v>
      </c>
      <c r="D377" s="110">
        <v>4</v>
      </c>
      <c r="E377" s="110"/>
      <c r="F377" s="143" t="s">
        <v>341</v>
      </c>
      <c r="G377" s="160">
        <v>0</v>
      </c>
      <c r="H377" s="160">
        <v>0</v>
      </c>
      <c r="I377" s="160">
        <v>0</v>
      </c>
      <c r="J377" s="160">
        <v>0</v>
      </c>
      <c r="K377" s="113">
        <v>0</v>
      </c>
    </row>
    <row r="378" spans="1:11" ht="12.75" x14ac:dyDescent="0.2">
      <c r="A378" s="124">
        <v>2</v>
      </c>
      <c r="B378" s="115">
        <v>4</v>
      </c>
      <c r="C378" s="115">
        <v>6</v>
      </c>
      <c r="D378" s="115">
        <v>4</v>
      </c>
      <c r="E378" s="115" t="s">
        <v>58</v>
      </c>
      <c r="F378" s="122" t="s">
        <v>341</v>
      </c>
      <c r="G378" s="112"/>
      <c r="H378" s="112"/>
      <c r="I378" s="112"/>
      <c r="J378" s="117">
        <f>SUBTOTAL(9,G378:I378)</f>
        <v>0</v>
      </c>
      <c r="K378" s="118">
        <f>IFERROR(J378/$J$18*100,"0.00")</f>
        <v>0</v>
      </c>
    </row>
    <row r="379" spans="1:11" ht="12.75" x14ac:dyDescent="0.2">
      <c r="A379" s="104">
        <v>2</v>
      </c>
      <c r="B379" s="105">
        <v>4</v>
      </c>
      <c r="C379" s="105">
        <v>7</v>
      </c>
      <c r="D379" s="105"/>
      <c r="E379" s="105"/>
      <c r="F379" s="106" t="s">
        <v>342</v>
      </c>
      <c r="G379" s="107">
        <v>0</v>
      </c>
      <c r="H379" s="107">
        <v>0</v>
      </c>
      <c r="I379" s="107">
        <v>0</v>
      </c>
      <c r="J379" s="107">
        <v>0</v>
      </c>
      <c r="K379" s="108">
        <v>0</v>
      </c>
    </row>
    <row r="380" spans="1:11" ht="22.5" x14ac:dyDescent="0.2">
      <c r="A380" s="109">
        <v>2</v>
      </c>
      <c r="B380" s="110">
        <v>4</v>
      </c>
      <c r="C380" s="110">
        <v>7</v>
      </c>
      <c r="D380" s="110">
        <v>1</v>
      </c>
      <c r="E380" s="110"/>
      <c r="F380" s="143" t="s">
        <v>343</v>
      </c>
      <c r="G380" s="163">
        <f>+G381</f>
        <v>0</v>
      </c>
      <c r="H380" s="163">
        <f>+H381</f>
        <v>0</v>
      </c>
      <c r="I380" s="163">
        <f>+I381</f>
        <v>0</v>
      </c>
      <c r="J380" s="163">
        <f>+J381</f>
        <v>0</v>
      </c>
      <c r="K380" s="134">
        <f>+K381</f>
        <v>0</v>
      </c>
    </row>
    <row r="381" spans="1:11" ht="12.75" x14ac:dyDescent="0.2">
      <c r="A381" s="124">
        <v>2</v>
      </c>
      <c r="B381" s="115">
        <v>4</v>
      </c>
      <c r="C381" s="115">
        <v>7</v>
      </c>
      <c r="D381" s="115">
        <v>1</v>
      </c>
      <c r="E381" s="115" t="s">
        <v>58</v>
      </c>
      <c r="F381" s="122" t="s">
        <v>344</v>
      </c>
      <c r="G381" s="112"/>
      <c r="H381" s="112"/>
      <c r="I381" s="112"/>
      <c r="J381" s="117">
        <f>SUBTOTAL(9,G381:I381)</f>
        <v>0</v>
      </c>
      <c r="K381" s="118">
        <f>IFERROR(J381/$J$18*100,"0.00")</f>
        <v>0</v>
      </c>
    </row>
    <row r="382" spans="1:11" ht="12.75" x14ac:dyDescent="0.2">
      <c r="A382" s="132">
        <v>2</v>
      </c>
      <c r="B382" s="110">
        <v>4</v>
      </c>
      <c r="C382" s="110">
        <v>7</v>
      </c>
      <c r="D382" s="110">
        <v>2</v>
      </c>
      <c r="E382" s="110"/>
      <c r="F382" s="143" t="s">
        <v>345</v>
      </c>
      <c r="G382" s="160">
        <v>0</v>
      </c>
      <c r="H382" s="160">
        <v>0</v>
      </c>
      <c r="I382" s="160">
        <v>0</v>
      </c>
      <c r="J382" s="160">
        <v>0</v>
      </c>
      <c r="K382" s="113">
        <v>0</v>
      </c>
    </row>
    <row r="383" spans="1:11" ht="12.75" x14ac:dyDescent="0.2">
      <c r="A383" s="124">
        <v>2</v>
      </c>
      <c r="B383" s="115">
        <v>4</v>
      </c>
      <c r="C383" s="115">
        <v>7</v>
      </c>
      <c r="D383" s="115">
        <v>2</v>
      </c>
      <c r="E383" s="115" t="s">
        <v>58</v>
      </c>
      <c r="F383" s="122" t="s">
        <v>346</v>
      </c>
      <c r="G383" s="112"/>
      <c r="H383" s="112"/>
      <c r="I383" s="112"/>
      <c r="J383" s="117">
        <f>SUBTOTAL(9,G383:I383)</f>
        <v>0</v>
      </c>
      <c r="K383" s="118">
        <f>IFERROR(J383/$J$18*100,"0.00")</f>
        <v>0</v>
      </c>
    </row>
    <row r="384" spans="1:11" ht="12.75" x14ac:dyDescent="0.2">
      <c r="A384" s="132">
        <v>2</v>
      </c>
      <c r="B384" s="110">
        <v>4</v>
      </c>
      <c r="C384" s="110">
        <v>7</v>
      </c>
      <c r="D384" s="110">
        <v>3</v>
      </c>
      <c r="E384" s="110"/>
      <c r="F384" s="143" t="s">
        <v>347</v>
      </c>
      <c r="G384" s="160">
        <v>0</v>
      </c>
      <c r="H384" s="160">
        <v>0</v>
      </c>
      <c r="I384" s="160">
        <v>0</v>
      </c>
      <c r="J384" s="160">
        <v>0</v>
      </c>
      <c r="K384" s="113">
        <v>0</v>
      </c>
    </row>
    <row r="385" spans="1:11" ht="12.75" x14ac:dyDescent="0.2">
      <c r="A385" s="124">
        <v>2</v>
      </c>
      <c r="B385" s="115">
        <v>4</v>
      </c>
      <c r="C385" s="115">
        <v>7</v>
      </c>
      <c r="D385" s="115">
        <v>3</v>
      </c>
      <c r="E385" s="115" t="s">
        <v>58</v>
      </c>
      <c r="F385" s="122" t="s">
        <v>347</v>
      </c>
      <c r="G385" s="112"/>
      <c r="H385" s="112"/>
      <c r="I385" s="112"/>
      <c r="J385" s="117">
        <f>SUBTOTAL(9,G385:I385)</f>
        <v>0</v>
      </c>
      <c r="K385" s="118">
        <f>IFERROR(J385/$J$18*100,"0.00")</f>
        <v>0</v>
      </c>
    </row>
    <row r="386" spans="1:11" ht="12.75" x14ac:dyDescent="0.2">
      <c r="A386" s="104">
        <v>2</v>
      </c>
      <c r="B386" s="105">
        <v>4</v>
      </c>
      <c r="C386" s="105">
        <v>9</v>
      </c>
      <c r="D386" s="105"/>
      <c r="E386" s="105"/>
      <c r="F386" s="106" t="s">
        <v>348</v>
      </c>
      <c r="G386" s="107">
        <v>0</v>
      </c>
      <c r="H386" s="107">
        <v>0</v>
      </c>
      <c r="I386" s="107">
        <v>0</v>
      </c>
      <c r="J386" s="107">
        <v>0</v>
      </c>
      <c r="K386" s="108">
        <v>0</v>
      </c>
    </row>
    <row r="387" spans="1:11" ht="12.75" x14ac:dyDescent="0.2">
      <c r="A387" s="132">
        <v>2</v>
      </c>
      <c r="B387" s="110">
        <v>4</v>
      </c>
      <c r="C387" s="110">
        <v>9</v>
      </c>
      <c r="D387" s="110">
        <v>1</v>
      </c>
      <c r="E387" s="110"/>
      <c r="F387" s="143" t="s">
        <v>348</v>
      </c>
      <c r="G387" s="163">
        <f>+G388</f>
        <v>0</v>
      </c>
      <c r="H387" s="163">
        <f>+H388</f>
        <v>0</v>
      </c>
      <c r="I387" s="163">
        <f>+I388</f>
        <v>0</v>
      </c>
      <c r="J387" s="163">
        <f>+J388</f>
        <v>0</v>
      </c>
      <c r="K387" s="134">
        <f>+K388</f>
        <v>0</v>
      </c>
    </row>
    <row r="388" spans="1:11" ht="12.75" x14ac:dyDescent="0.2">
      <c r="A388" s="124">
        <v>2</v>
      </c>
      <c r="B388" s="115">
        <v>4</v>
      </c>
      <c r="C388" s="115">
        <v>9</v>
      </c>
      <c r="D388" s="115">
        <v>1</v>
      </c>
      <c r="E388" s="115" t="s">
        <v>58</v>
      </c>
      <c r="F388" s="122" t="s">
        <v>348</v>
      </c>
      <c r="G388" s="112"/>
      <c r="H388" s="112"/>
      <c r="I388" s="112"/>
      <c r="J388" s="117">
        <f>SUBTOTAL(9,G388:I388)</f>
        <v>0</v>
      </c>
      <c r="K388" s="118">
        <f>IFERROR(J388/$J$18*100,"0.00")</f>
        <v>0</v>
      </c>
    </row>
    <row r="389" spans="1:11" ht="12.75" x14ac:dyDescent="0.2">
      <c r="A389" s="132">
        <v>2</v>
      </c>
      <c r="B389" s="110">
        <v>4</v>
      </c>
      <c r="C389" s="110">
        <v>9</v>
      </c>
      <c r="D389" s="110">
        <v>2</v>
      </c>
      <c r="E389" s="110"/>
      <c r="F389" s="143" t="s">
        <v>349</v>
      </c>
      <c r="G389" s="163">
        <f>+G390</f>
        <v>0</v>
      </c>
      <c r="H389" s="163">
        <f>+H390</f>
        <v>0</v>
      </c>
      <c r="I389" s="163">
        <f>+I390</f>
        <v>0</v>
      </c>
      <c r="J389" s="163">
        <f>+J390</f>
        <v>0</v>
      </c>
      <c r="K389" s="134">
        <f>+K390</f>
        <v>0</v>
      </c>
    </row>
    <row r="390" spans="1:11" ht="12.75" x14ac:dyDescent="0.2">
      <c r="A390" s="124">
        <v>2</v>
      </c>
      <c r="B390" s="115">
        <v>4</v>
      </c>
      <c r="C390" s="115">
        <v>9</v>
      </c>
      <c r="D390" s="115">
        <v>2</v>
      </c>
      <c r="E390" s="115" t="s">
        <v>58</v>
      </c>
      <c r="F390" s="122" t="s">
        <v>349</v>
      </c>
      <c r="G390" s="112"/>
      <c r="H390" s="112"/>
      <c r="I390" s="112"/>
      <c r="J390" s="117">
        <f>SUBTOTAL(9,G390:I390)</f>
        <v>0</v>
      </c>
      <c r="K390" s="118">
        <f>IFERROR(J390/$J$18*100,"0.00")</f>
        <v>0</v>
      </c>
    </row>
    <row r="391" spans="1:11" ht="12.75" x14ac:dyDescent="0.2">
      <c r="A391" s="132">
        <v>2</v>
      </c>
      <c r="B391" s="110">
        <v>4</v>
      </c>
      <c r="C391" s="110">
        <v>9</v>
      </c>
      <c r="D391" s="110">
        <v>3</v>
      </c>
      <c r="E391" s="110"/>
      <c r="F391" s="143" t="s">
        <v>350</v>
      </c>
      <c r="G391" s="163">
        <f>+G392</f>
        <v>0</v>
      </c>
      <c r="H391" s="163">
        <f>+H392</f>
        <v>0</v>
      </c>
      <c r="I391" s="163">
        <f>+I392</f>
        <v>0</v>
      </c>
      <c r="J391" s="163">
        <f>+J392</f>
        <v>0</v>
      </c>
      <c r="K391" s="134">
        <f>+K392</f>
        <v>0</v>
      </c>
    </row>
    <row r="392" spans="1:11" ht="12.75" x14ac:dyDescent="0.2">
      <c r="A392" s="124">
        <v>2</v>
      </c>
      <c r="B392" s="115">
        <v>4</v>
      </c>
      <c r="C392" s="115">
        <v>9</v>
      </c>
      <c r="D392" s="115">
        <v>3</v>
      </c>
      <c r="E392" s="115" t="s">
        <v>58</v>
      </c>
      <c r="F392" s="122" t="s">
        <v>350</v>
      </c>
      <c r="G392" s="112"/>
      <c r="H392" s="112"/>
      <c r="I392" s="112"/>
      <c r="J392" s="117">
        <f>SUBTOTAL(9,G392:I392)</f>
        <v>0</v>
      </c>
      <c r="K392" s="118">
        <f>IFERROR(J392/$J$18*100,"0.00")</f>
        <v>0</v>
      </c>
    </row>
    <row r="393" spans="1:11" ht="12.75" x14ac:dyDescent="0.2">
      <c r="A393" s="132">
        <v>2</v>
      </c>
      <c r="B393" s="110">
        <v>4</v>
      </c>
      <c r="C393" s="110">
        <v>9</v>
      </c>
      <c r="D393" s="110">
        <v>4</v>
      </c>
      <c r="E393" s="110"/>
      <c r="F393" s="143" t="s">
        <v>351</v>
      </c>
      <c r="G393" s="163">
        <f>+G394</f>
        <v>0</v>
      </c>
      <c r="H393" s="163">
        <f>+H394</f>
        <v>0</v>
      </c>
      <c r="I393" s="163">
        <f>+I394</f>
        <v>0</v>
      </c>
      <c r="J393" s="163">
        <f>+J394</f>
        <v>0</v>
      </c>
      <c r="K393" s="134">
        <f>+K394</f>
        <v>0</v>
      </c>
    </row>
    <row r="394" spans="1:11" ht="12.75" x14ac:dyDescent="0.2">
      <c r="A394" s="114">
        <v>2</v>
      </c>
      <c r="B394" s="115">
        <v>4</v>
      </c>
      <c r="C394" s="115">
        <v>9</v>
      </c>
      <c r="D394" s="115">
        <v>4</v>
      </c>
      <c r="E394" s="115" t="s">
        <v>58</v>
      </c>
      <c r="F394" s="122" t="s">
        <v>351</v>
      </c>
      <c r="G394" s="112"/>
      <c r="H394" s="112"/>
      <c r="I394" s="112"/>
      <c r="J394" s="117">
        <f>SUBTOTAL(9,G394:I394)</f>
        <v>0</v>
      </c>
      <c r="K394" s="118">
        <f>IFERROR(J394/$J$18*100,"0.00")</f>
        <v>0</v>
      </c>
    </row>
    <row r="395" spans="1:11" ht="12.75" x14ac:dyDescent="0.2">
      <c r="A395" s="98">
        <v>2</v>
      </c>
      <c r="B395" s="99">
        <v>5</v>
      </c>
      <c r="C395" s="100"/>
      <c r="D395" s="100"/>
      <c r="E395" s="100"/>
      <c r="F395" s="101" t="s">
        <v>352</v>
      </c>
      <c r="G395" s="102">
        <v>0</v>
      </c>
      <c r="H395" s="102">
        <v>0</v>
      </c>
      <c r="I395" s="102">
        <v>0</v>
      </c>
      <c r="J395" s="102">
        <v>0</v>
      </c>
      <c r="K395" s="103">
        <v>0</v>
      </c>
    </row>
    <row r="396" spans="1:11" ht="12.75" x14ac:dyDescent="0.2">
      <c r="A396" s="104">
        <v>2</v>
      </c>
      <c r="B396" s="105">
        <v>5</v>
      </c>
      <c r="C396" s="105">
        <v>1</v>
      </c>
      <c r="D396" s="105"/>
      <c r="E396" s="105"/>
      <c r="F396" s="106" t="s">
        <v>353</v>
      </c>
      <c r="G396" s="107">
        <v>0</v>
      </c>
      <c r="H396" s="107">
        <v>0</v>
      </c>
      <c r="I396" s="107">
        <v>0</v>
      </c>
      <c r="J396" s="107">
        <v>0</v>
      </c>
      <c r="K396" s="108">
        <v>0</v>
      </c>
    </row>
    <row r="397" spans="1:11" ht="12.75" x14ac:dyDescent="0.2">
      <c r="A397" s="144">
        <v>2</v>
      </c>
      <c r="B397" s="145">
        <v>5</v>
      </c>
      <c r="C397" s="145">
        <v>1</v>
      </c>
      <c r="D397" s="145">
        <v>1</v>
      </c>
      <c r="E397" s="145" t="s">
        <v>58</v>
      </c>
      <c r="F397" s="146" t="s">
        <v>354</v>
      </c>
      <c r="G397" s="112"/>
      <c r="H397" s="112"/>
      <c r="I397" s="112"/>
      <c r="J397" s="117">
        <f>SUBTOTAL(9,G397:I397)</f>
        <v>0</v>
      </c>
      <c r="K397" s="118">
        <f>IFERROR(J397/$J$18*100,"0.00")</f>
        <v>0</v>
      </c>
    </row>
    <row r="398" spans="1:11" ht="12.75" x14ac:dyDescent="0.2">
      <c r="A398" s="109">
        <v>2</v>
      </c>
      <c r="B398" s="110">
        <v>5</v>
      </c>
      <c r="C398" s="110">
        <v>1</v>
      </c>
      <c r="D398" s="110">
        <v>2</v>
      </c>
      <c r="E398" s="110"/>
      <c r="F398" s="143" t="s">
        <v>355</v>
      </c>
      <c r="G398" s="163">
        <f>+G399</f>
        <v>0</v>
      </c>
      <c r="H398" s="163">
        <f>+H399</f>
        <v>0</v>
      </c>
      <c r="I398" s="163">
        <f>+I399</f>
        <v>0</v>
      </c>
      <c r="J398" s="163">
        <f>+J399</f>
        <v>0</v>
      </c>
      <c r="K398" s="134">
        <f>+K399</f>
        <v>0</v>
      </c>
    </row>
    <row r="399" spans="1:11" ht="12.75" x14ac:dyDescent="0.2">
      <c r="A399" s="114">
        <v>2</v>
      </c>
      <c r="B399" s="115">
        <v>5</v>
      </c>
      <c r="C399" s="115">
        <v>1</v>
      </c>
      <c r="D399" s="115">
        <v>2</v>
      </c>
      <c r="E399" s="115" t="s">
        <v>58</v>
      </c>
      <c r="F399" s="122" t="s">
        <v>355</v>
      </c>
      <c r="G399" s="112"/>
      <c r="H399" s="112"/>
      <c r="I399" s="112"/>
      <c r="J399" s="117">
        <f>SUBTOTAL(9,G399:I399)</f>
        <v>0</v>
      </c>
      <c r="K399" s="118">
        <f>IFERROR(J399/$J$18*100,"0.00")</f>
        <v>0</v>
      </c>
    </row>
    <row r="400" spans="1:11" ht="12.75" x14ac:dyDescent="0.2">
      <c r="A400" s="109">
        <v>2</v>
      </c>
      <c r="B400" s="110">
        <v>5</v>
      </c>
      <c r="C400" s="110">
        <v>1</v>
      </c>
      <c r="D400" s="110">
        <v>3</v>
      </c>
      <c r="E400" s="110"/>
      <c r="F400" s="143" t="s">
        <v>356</v>
      </c>
      <c r="G400" s="160">
        <v>0</v>
      </c>
      <c r="H400" s="160">
        <v>0</v>
      </c>
      <c r="I400" s="160">
        <v>0</v>
      </c>
      <c r="J400" s="160">
        <v>0</v>
      </c>
      <c r="K400" s="113">
        <v>0</v>
      </c>
    </row>
    <row r="401" spans="1:11" ht="12.75" x14ac:dyDescent="0.2">
      <c r="A401" s="114">
        <v>2</v>
      </c>
      <c r="B401" s="115">
        <v>5</v>
      </c>
      <c r="C401" s="115">
        <v>1</v>
      </c>
      <c r="D401" s="115">
        <v>3</v>
      </c>
      <c r="E401" s="115" t="s">
        <v>58</v>
      </c>
      <c r="F401" s="122" t="s">
        <v>356</v>
      </c>
      <c r="G401" s="112"/>
      <c r="H401" s="112"/>
      <c r="I401" s="112"/>
      <c r="J401" s="117">
        <f>SUBTOTAL(9,G401:I401)</f>
        <v>0</v>
      </c>
      <c r="K401" s="118">
        <f>IFERROR(J401/$J$18*100,"0.00")</f>
        <v>0</v>
      </c>
    </row>
    <row r="402" spans="1:11" ht="12.75" x14ac:dyDescent="0.2">
      <c r="A402" s="98">
        <v>2</v>
      </c>
      <c r="B402" s="99">
        <v>6</v>
      </c>
      <c r="C402" s="100"/>
      <c r="D402" s="100"/>
      <c r="E402" s="100"/>
      <c r="F402" s="101" t="s">
        <v>357</v>
      </c>
      <c r="G402" s="102">
        <v>0</v>
      </c>
      <c r="H402" s="102">
        <v>850000</v>
      </c>
      <c r="I402" s="102">
        <v>0</v>
      </c>
      <c r="J402" s="102">
        <v>850000</v>
      </c>
      <c r="K402" s="103">
        <v>0.18987172505538308</v>
      </c>
    </row>
    <row r="403" spans="1:11" ht="12.75" x14ac:dyDescent="0.2">
      <c r="A403" s="104">
        <v>2</v>
      </c>
      <c r="B403" s="105">
        <v>6</v>
      </c>
      <c r="C403" s="105">
        <v>1</v>
      </c>
      <c r="D403" s="105"/>
      <c r="E403" s="105"/>
      <c r="F403" s="106" t="s">
        <v>358</v>
      </c>
      <c r="G403" s="107">
        <v>0</v>
      </c>
      <c r="H403" s="107">
        <v>850000</v>
      </c>
      <c r="I403" s="107">
        <v>0</v>
      </c>
      <c r="J403" s="107">
        <v>850000</v>
      </c>
      <c r="K403" s="108">
        <v>0.18987172505538308</v>
      </c>
    </row>
    <row r="404" spans="1:11" ht="12.75" x14ac:dyDescent="0.2">
      <c r="A404" s="109">
        <v>2</v>
      </c>
      <c r="B404" s="110">
        <v>6</v>
      </c>
      <c r="C404" s="110">
        <v>1</v>
      </c>
      <c r="D404" s="110">
        <v>1</v>
      </c>
      <c r="E404" s="110"/>
      <c r="F404" s="123" t="s">
        <v>359</v>
      </c>
      <c r="G404" s="163">
        <f>+G405</f>
        <v>0</v>
      </c>
      <c r="H404" s="163">
        <f>+H405</f>
        <v>250000</v>
      </c>
      <c r="I404" s="163">
        <f>+I405</f>
        <v>0</v>
      </c>
      <c r="J404" s="163">
        <f>+J405</f>
        <v>250000</v>
      </c>
      <c r="K404" s="134">
        <f>+K405</f>
        <v>5.5844625016289146E-2</v>
      </c>
    </row>
    <row r="405" spans="1:11" ht="12.75" x14ac:dyDescent="0.2">
      <c r="A405" s="114">
        <v>2</v>
      </c>
      <c r="B405" s="115">
        <v>6</v>
      </c>
      <c r="C405" s="115">
        <v>1</v>
      </c>
      <c r="D405" s="115">
        <v>1</v>
      </c>
      <c r="E405" s="115" t="s">
        <v>58</v>
      </c>
      <c r="F405" s="122" t="s">
        <v>359</v>
      </c>
      <c r="G405" s="112"/>
      <c r="H405" s="112">
        <v>250000</v>
      </c>
      <c r="I405" s="112"/>
      <c r="J405" s="117">
        <f>SUBTOTAL(9,G405:I405)</f>
        <v>250000</v>
      </c>
      <c r="K405" s="118">
        <f>IFERROR(J405/$J$18*100,"0.00")</f>
        <v>5.5844625016289146E-2</v>
      </c>
    </row>
    <row r="406" spans="1:11" ht="12.75" x14ac:dyDescent="0.2">
      <c r="A406" s="109">
        <v>2</v>
      </c>
      <c r="B406" s="110">
        <v>6</v>
      </c>
      <c r="C406" s="110">
        <v>1</v>
      </c>
      <c r="D406" s="110">
        <v>2</v>
      </c>
      <c r="E406" s="110"/>
      <c r="F406" s="123" t="s">
        <v>360</v>
      </c>
      <c r="G406" s="163">
        <f>+G407</f>
        <v>0</v>
      </c>
      <c r="H406" s="163">
        <f>+H407</f>
        <v>0</v>
      </c>
      <c r="I406" s="163">
        <f>+I407</f>
        <v>0</v>
      </c>
      <c r="J406" s="163">
        <f>+J407</f>
        <v>0</v>
      </c>
      <c r="K406" s="134">
        <f>+K407</f>
        <v>0</v>
      </c>
    </row>
    <row r="407" spans="1:11" ht="12.75" x14ac:dyDescent="0.2">
      <c r="A407" s="114">
        <v>2</v>
      </c>
      <c r="B407" s="115">
        <v>6</v>
      </c>
      <c r="C407" s="115">
        <v>1</v>
      </c>
      <c r="D407" s="115">
        <v>2</v>
      </c>
      <c r="E407" s="115" t="s">
        <v>58</v>
      </c>
      <c r="F407" s="122" t="s">
        <v>360</v>
      </c>
      <c r="G407" s="112"/>
      <c r="H407" s="112"/>
      <c r="I407" s="112"/>
      <c r="J407" s="117">
        <f>SUBTOTAL(9,G407:I407)</f>
        <v>0</v>
      </c>
      <c r="K407" s="118">
        <f>IFERROR(J407/$J$18*100,"0.00")</f>
        <v>0</v>
      </c>
    </row>
    <row r="408" spans="1:11" ht="12.75" x14ac:dyDescent="0.2">
      <c r="A408" s="109">
        <v>2</v>
      </c>
      <c r="B408" s="110">
        <v>6</v>
      </c>
      <c r="C408" s="110">
        <v>1</v>
      </c>
      <c r="D408" s="110">
        <v>3</v>
      </c>
      <c r="E408" s="110"/>
      <c r="F408" s="143" t="s">
        <v>361</v>
      </c>
      <c r="G408" s="163">
        <f>+G409</f>
        <v>0</v>
      </c>
      <c r="H408" s="163">
        <f>+H409</f>
        <v>250000</v>
      </c>
      <c r="I408" s="163">
        <f>+I409</f>
        <v>0</v>
      </c>
      <c r="J408" s="163">
        <f>+J409</f>
        <v>250000</v>
      </c>
      <c r="K408" s="134">
        <f>+K409</f>
        <v>5.5844625016289146E-2</v>
      </c>
    </row>
    <row r="409" spans="1:11" ht="12.75" x14ac:dyDescent="0.2">
      <c r="A409" s="114">
        <v>2</v>
      </c>
      <c r="B409" s="115">
        <v>6</v>
      </c>
      <c r="C409" s="115">
        <v>1</v>
      </c>
      <c r="D409" s="115">
        <v>3</v>
      </c>
      <c r="E409" s="115" t="s">
        <v>58</v>
      </c>
      <c r="F409" s="122" t="s">
        <v>361</v>
      </c>
      <c r="G409" s="112"/>
      <c r="H409" s="112">
        <v>250000</v>
      </c>
      <c r="I409" s="112"/>
      <c r="J409" s="117">
        <f>SUBTOTAL(9,G409:I409)</f>
        <v>250000</v>
      </c>
      <c r="K409" s="118">
        <f>IFERROR(J409/$J$18*100,"0.00")</f>
        <v>5.5844625016289146E-2</v>
      </c>
    </row>
    <row r="410" spans="1:11" ht="12.75" x14ac:dyDescent="0.2">
      <c r="A410" s="109">
        <v>2</v>
      </c>
      <c r="B410" s="110">
        <v>6</v>
      </c>
      <c r="C410" s="110">
        <v>1</v>
      </c>
      <c r="D410" s="110">
        <v>4</v>
      </c>
      <c r="E410" s="110"/>
      <c r="F410" s="123" t="s">
        <v>362</v>
      </c>
      <c r="G410" s="163">
        <f>+G411</f>
        <v>0</v>
      </c>
      <c r="H410" s="163">
        <f>+H411</f>
        <v>350000</v>
      </c>
      <c r="I410" s="163">
        <f>+I411</f>
        <v>0</v>
      </c>
      <c r="J410" s="163">
        <f>+J411</f>
        <v>350000</v>
      </c>
      <c r="K410" s="134">
        <f>+K411</f>
        <v>7.8182475022804801E-2</v>
      </c>
    </row>
    <row r="411" spans="1:11" ht="12.75" x14ac:dyDescent="0.2">
      <c r="A411" s="114">
        <v>2</v>
      </c>
      <c r="B411" s="115">
        <v>6</v>
      </c>
      <c r="C411" s="115">
        <v>1</v>
      </c>
      <c r="D411" s="115">
        <v>4</v>
      </c>
      <c r="E411" s="115" t="s">
        <v>58</v>
      </c>
      <c r="F411" s="122" t="s">
        <v>362</v>
      </c>
      <c r="G411" s="112"/>
      <c r="H411" s="112">
        <v>350000</v>
      </c>
      <c r="I411" s="112"/>
      <c r="J411" s="117">
        <f>SUBTOTAL(9,G411:I411)</f>
        <v>350000</v>
      </c>
      <c r="K411" s="118">
        <f>IFERROR(J411/$J$18*100,"0.00")</f>
        <v>7.8182475022804801E-2</v>
      </c>
    </row>
    <row r="412" spans="1:11" ht="12.75" x14ac:dyDescent="0.2">
      <c r="A412" s="109">
        <v>2</v>
      </c>
      <c r="B412" s="110">
        <v>6</v>
      </c>
      <c r="C412" s="110">
        <v>1</v>
      </c>
      <c r="D412" s="110">
        <v>9</v>
      </c>
      <c r="E412" s="110"/>
      <c r="F412" s="123" t="s">
        <v>363</v>
      </c>
      <c r="G412" s="163">
        <f>+G413</f>
        <v>0</v>
      </c>
      <c r="H412" s="163">
        <f>+H413</f>
        <v>0</v>
      </c>
      <c r="I412" s="163">
        <f>+I413</f>
        <v>0</v>
      </c>
      <c r="J412" s="163">
        <f>+J413</f>
        <v>0</v>
      </c>
      <c r="K412" s="134">
        <f>+K413</f>
        <v>0</v>
      </c>
    </row>
    <row r="413" spans="1:11" ht="12.75" x14ac:dyDescent="0.2">
      <c r="A413" s="114">
        <v>2</v>
      </c>
      <c r="B413" s="115">
        <v>6</v>
      </c>
      <c r="C413" s="115">
        <v>1</v>
      </c>
      <c r="D413" s="115">
        <v>9</v>
      </c>
      <c r="E413" s="115" t="s">
        <v>58</v>
      </c>
      <c r="F413" s="122" t="s">
        <v>363</v>
      </c>
      <c r="G413" s="112"/>
      <c r="H413" s="112"/>
      <c r="I413" s="112"/>
      <c r="J413" s="117">
        <f>SUBTOTAL(9,G413:I413)</f>
        <v>0</v>
      </c>
      <c r="K413" s="118">
        <f>IFERROR(J413/$J$18*100,"0.00")</f>
        <v>0</v>
      </c>
    </row>
    <row r="414" spans="1:11" ht="12.75" x14ac:dyDescent="0.2">
      <c r="A414" s="104">
        <v>2</v>
      </c>
      <c r="B414" s="105">
        <v>6</v>
      </c>
      <c r="C414" s="105">
        <v>2</v>
      </c>
      <c r="D414" s="105"/>
      <c r="E414" s="105"/>
      <c r="F414" s="106" t="s">
        <v>364</v>
      </c>
      <c r="G414" s="107">
        <v>0</v>
      </c>
      <c r="H414" s="107">
        <v>0</v>
      </c>
      <c r="I414" s="107">
        <v>0</v>
      </c>
      <c r="J414" s="107">
        <v>0</v>
      </c>
      <c r="K414" s="108">
        <v>0</v>
      </c>
    </row>
    <row r="415" spans="1:11" ht="12.75" x14ac:dyDescent="0.2">
      <c r="A415" s="109">
        <v>2</v>
      </c>
      <c r="B415" s="110">
        <v>6</v>
      </c>
      <c r="C415" s="110">
        <v>2</v>
      </c>
      <c r="D415" s="110">
        <v>1</v>
      </c>
      <c r="E415" s="110"/>
      <c r="F415" s="123" t="s">
        <v>365</v>
      </c>
      <c r="G415" s="163">
        <f>+G416</f>
        <v>0</v>
      </c>
      <c r="H415" s="163">
        <f>+H416</f>
        <v>0</v>
      </c>
      <c r="I415" s="163">
        <f>+I416</f>
        <v>0</v>
      </c>
      <c r="J415" s="163">
        <f>+J416</f>
        <v>0</v>
      </c>
      <c r="K415" s="134">
        <f>+K416</f>
        <v>0</v>
      </c>
    </row>
    <row r="416" spans="1:11" ht="12.75" x14ac:dyDescent="0.2">
      <c r="A416" s="124">
        <v>2</v>
      </c>
      <c r="B416" s="115">
        <v>6</v>
      </c>
      <c r="C416" s="115">
        <v>2</v>
      </c>
      <c r="D416" s="115">
        <v>1</v>
      </c>
      <c r="E416" s="115" t="s">
        <v>58</v>
      </c>
      <c r="F416" s="122" t="s">
        <v>365</v>
      </c>
      <c r="G416" s="112"/>
      <c r="H416" s="112"/>
      <c r="I416" s="112"/>
      <c r="J416" s="117">
        <f>SUBTOTAL(9,G416:I416)</f>
        <v>0</v>
      </c>
      <c r="K416" s="118">
        <f>IFERROR(J416/$J$18*100,"0.00")</f>
        <v>0</v>
      </c>
    </row>
    <row r="417" spans="1:11" ht="12.75" x14ac:dyDescent="0.2">
      <c r="A417" s="132">
        <v>2</v>
      </c>
      <c r="B417" s="110">
        <v>6</v>
      </c>
      <c r="C417" s="110">
        <v>2</v>
      </c>
      <c r="D417" s="110">
        <v>2</v>
      </c>
      <c r="E417" s="110"/>
      <c r="F417" s="143" t="s">
        <v>366</v>
      </c>
      <c r="G417" s="160">
        <v>0</v>
      </c>
      <c r="H417" s="160">
        <v>0</v>
      </c>
      <c r="I417" s="160">
        <v>0</v>
      </c>
      <c r="J417" s="160">
        <v>0</v>
      </c>
      <c r="K417" s="113">
        <v>0</v>
      </c>
    </row>
    <row r="418" spans="1:11" ht="12.75" x14ac:dyDescent="0.2">
      <c r="A418" s="124">
        <v>2</v>
      </c>
      <c r="B418" s="115">
        <v>6</v>
      </c>
      <c r="C418" s="115">
        <v>2</v>
      </c>
      <c r="D418" s="115">
        <v>2</v>
      </c>
      <c r="E418" s="115" t="s">
        <v>58</v>
      </c>
      <c r="F418" s="122" t="s">
        <v>366</v>
      </c>
      <c r="G418" s="112"/>
      <c r="H418" s="112"/>
      <c r="I418" s="112"/>
      <c r="J418" s="117">
        <f>SUBTOTAL(9,G418:I418)</f>
        <v>0</v>
      </c>
      <c r="K418" s="118">
        <f>IFERROR(J418/$J$18*100,"0.00")</f>
        <v>0</v>
      </c>
    </row>
    <row r="419" spans="1:11" ht="12.75" x14ac:dyDescent="0.2">
      <c r="A419" s="109">
        <v>2</v>
      </c>
      <c r="B419" s="110">
        <v>6</v>
      </c>
      <c r="C419" s="110">
        <v>2</v>
      </c>
      <c r="D419" s="110">
        <v>3</v>
      </c>
      <c r="E419" s="110"/>
      <c r="F419" s="123" t="s">
        <v>367</v>
      </c>
      <c r="G419" s="163">
        <f>+G420</f>
        <v>0</v>
      </c>
      <c r="H419" s="163">
        <f>+H420</f>
        <v>0</v>
      </c>
      <c r="I419" s="163">
        <f>+I420</f>
        <v>0</v>
      </c>
      <c r="J419" s="163">
        <f>+J420</f>
        <v>0</v>
      </c>
      <c r="K419" s="134">
        <f>+K420</f>
        <v>0</v>
      </c>
    </row>
    <row r="420" spans="1:11" ht="12.75" x14ac:dyDescent="0.2">
      <c r="A420" s="124">
        <v>2</v>
      </c>
      <c r="B420" s="115">
        <v>6</v>
      </c>
      <c r="C420" s="115">
        <v>2</v>
      </c>
      <c r="D420" s="115">
        <v>3</v>
      </c>
      <c r="E420" s="115" t="s">
        <v>58</v>
      </c>
      <c r="F420" s="122" t="s">
        <v>367</v>
      </c>
      <c r="G420" s="112"/>
      <c r="H420" s="112"/>
      <c r="I420" s="112"/>
      <c r="J420" s="117">
        <f>SUBTOTAL(9,G420:I420)</f>
        <v>0</v>
      </c>
      <c r="K420" s="118">
        <f>IFERROR(J420/$J$18*100,"0.00")</f>
        <v>0</v>
      </c>
    </row>
    <row r="421" spans="1:11" ht="12.75" x14ac:dyDescent="0.2">
      <c r="A421" s="109">
        <v>2</v>
      </c>
      <c r="B421" s="110">
        <v>6</v>
      </c>
      <c r="C421" s="110">
        <v>2</v>
      </c>
      <c r="D421" s="110">
        <v>4</v>
      </c>
      <c r="E421" s="110"/>
      <c r="F421" s="123" t="s">
        <v>368</v>
      </c>
      <c r="G421" s="163">
        <f>+G422</f>
        <v>0</v>
      </c>
      <c r="H421" s="163">
        <f>+H422</f>
        <v>0</v>
      </c>
      <c r="I421" s="163">
        <f>+I422</f>
        <v>0</v>
      </c>
      <c r="J421" s="163">
        <f>+J422</f>
        <v>0</v>
      </c>
      <c r="K421" s="134">
        <f>+K422</f>
        <v>0</v>
      </c>
    </row>
    <row r="422" spans="1:11" ht="12.75" x14ac:dyDescent="0.2">
      <c r="A422" s="124">
        <v>2</v>
      </c>
      <c r="B422" s="115">
        <v>6</v>
      </c>
      <c r="C422" s="115">
        <v>2</v>
      </c>
      <c r="D422" s="115">
        <v>4</v>
      </c>
      <c r="E422" s="115" t="s">
        <v>58</v>
      </c>
      <c r="F422" s="122" t="s">
        <v>368</v>
      </c>
      <c r="G422" s="112"/>
      <c r="H422" s="112"/>
      <c r="I422" s="112"/>
      <c r="J422" s="117">
        <f>SUBTOTAL(9,G422:I422)</f>
        <v>0</v>
      </c>
      <c r="K422" s="118">
        <f>IFERROR(J422/$J$18*100,"0.00")</f>
        <v>0</v>
      </c>
    </row>
    <row r="423" spans="1:11" ht="12.75" x14ac:dyDescent="0.2">
      <c r="A423" s="104">
        <v>2</v>
      </c>
      <c r="B423" s="105">
        <v>6</v>
      </c>
      <c r="C423" s="105">
        <v>3</v>
      </c>
      <c r="D423" s="105"/>
      <c r="E423" s="105"/>
      <c r="F423" s="106" t="s">
        <v>369</v>
      </c>
      <c r="G423" s="107">
        <v>0</v>
      </c>
      <c r="H423" s="107">
        <v>0</v>
      </c>
      <c r="I423" s="107">
        <v>0</v>
      </c>
      <c r="J423" s="107">
        <v>0</v>
      </c>
      <c r="K423" s="108">
        <v>0</v>
      </c>
    </row>
    <row r="424" spans="1:11" ht="12.75" x14ac:dyDescent="0.2">
      <c r="A424" s="132">
        <v>2</v>
      </c>
      <c r="B424" s="110">
        <v>6</v>
      </c>
      <c r="C424" s="110">
        <v>3</v>
      </c>
      <c r="D424" s="110">
        <v>1</v>
      </c>
      <c r="E424" s="110"/>
      <c r="F424" s="143" t="s">
        <v>370</v>
      </c>
      <c r="G424" s="163">
        <f>+G425</f>
        <v>0</v>
      </c>
      <c r="H424" s="163">
        <f>+H425</f>
        <v>0</v>
      </c>
      <c r="I424" s="163">
        <f>+I425</f>
        <v>0</v>
      </c>
      <c r="J424" s="163">
        <f>+J425</f>
        <v>0</v>
      </c>
      <c r="K424" s="134">
        <f>+K425</f>
        <v>0</v>
      </c>
    </row>
    <row r="425" spans="1:11" ht="12.75" x14ac:dyDescent="0.2">
      <c r="A425" s="114">
        <v>2</v>
      </c>
      <c r="B425" s="115">
        <v>6</v>
      </c>
      <c r="C425" s="115">
        <v>3</v>
      </c>
      <c r="D425" s="115">
        <v>1</v>
      </c>
      <c r="E425" s="115" t="s">
        <v>58</v>
      </c>
      <c r="F425" s="116" t="s">
        <v>370</v>
      </c>
      <c r="G425" s="112"/>
      <c r="H425" s="112"/>
      <c r="I425" s="112"/>
      <c r="J425" s="117">
        <f>SUBTOTAL(9,G425:I425)</f>
        <v>0</v>
      </c>
      <c r="K425" s="118">
        <f>IFERROR(J425/$J$18*100,"0.00")</f>
        <v>0</v>
      </c>
    </row>
    <row r="426" spans="1:11" ht="12.75" x14ac:dyDescent="0.2">
      <c r="A426" s="109">
        <v>2</v>
      </c>
      <c r="B426" s="110">
        <v>6</v>
      </c>
      <c r="C426" s="110">
        <v>3</v>
      </c>
      <c r="D426" s="110">
        <v>2</v>
      </c>
      <c r="E426" s="110"/>
      <c r="F426" s="123" t="s">
        <v>371</v>
      </c>
      <c r="G426" s="163">
        <f>+G427</f>
        <v>0</v>
      </c>
      <c r="H426" s="163">
        <f>+H427</f>
        <v>0</v>
      </c>
      <c r="I426" s="163">
        <f>+I427</f>
        <v>0</v>
      </c>
      <c r="J426" s="163">
        <f>+J427</f>
        <v>0</v>
      </c>
      <c r="K426" s="134">
        <f>+K427</f>
        <v>0</v>
      </c>
    </row>
    <row r="427" spans="1:11" ht="12.75" x14ac:dyDescent="0.2">
      <c r="A427" s="124">
        <v>2</v>
      </c>
      <c r="B427" s="115">
        <v>6</v>
      </c>
      <c r="C427" s="115">
        <v>3</v>
      </c>
      <c r="D427" s="115">
        <v>2</v>
      </c>
      <c r="E427" s="115" t="s">
        <v>58</v>
      </c>
      <c r="F427" s="122" t="s">
        <v>371</v>
      </c>
      <c r="G427" s="112"/>
      <c r="H427" s="112"/>
      <c r="I427" s="112"/>
      <c r="J427" s="117">
        <f>SUBTOTAL(9,G427:I427)</f>
        <v>0</v>
      </c>
      <c r="K427" s="118">
        <f>IFERROR(J427/$J$18*100,"0.00")</f>
        <v>0</v>
      </c>
    </row>
    <row r="428" spans="1:11" ht="12.75" x14ac:dyDescent="0.2">
      <c r="A428" s="109">
        <v>2</v>
      </c>
      <c r="B428" s="110">
        <v>6</v>
      </c>
      <c r="C428" s="110">
        <v>3</v>
      </c>
      <c r="D428" s="110">
        <v>3</v>
      </c>
      <c r="E428" s="110"/>
      <c r="F428" s="123" t="s">
        <v>372</v>
      </c>
      <c r="G428" s="163">
        <f>+G429</f>
        <v>0</v>
      </c>
      <c r="H428" s="163">
        <f>+H429</f>
        <v>0</v>
      </c>
      <c r="I428" s="163">
        <f>+I429</f>
        <v>0</v>
      </c>
      <c r="J428" s="163">
        <f>+J429</f>
        <v>0</v>
      </c>
      <c r="K428" s="134">
        <f>+K429</f>
        <v>0</v>
      </c>
    </row>
    <row r="429" spans="1:11" ht="12.75" x14ac:dyDescent="0.2">
      <c r="A429" s="124">
        <v>2</v>
      </c>
      <c r="B429" s="115">
        <v>6</v>
      </c>
      <c r="C429" s="115">
        <v>3</v>
      </c>
      <c r="D429" s="115">
        <v>3</v>
      </c>
      <c r="E429" s="115" t="s">
        <v>58</v>
      </c>
      <c r="F429" s="122" t="s">
        <v>372</v>
      </c>
      <c r="G429" s="112"/>
      <c r="H429" s="112"/>
      <c r="I429" s="112"/>
      <c r="J429" s="117">
        <f>SUBTOTAL(9,G429:I429)</f>
        <v>0</v>
      </c>
      <c r="K429" s="118">
        <f>IFERROR(J429/$J$18*100,"0.00")</f>
        <v>0</v>
      </c>
    </row>
    <row r="430" spans="1:11" ht="12.75" x14ac:dyDescent="0.2">
      <c r="A430" s="109">
        <v>2</v>
      </c>
      <c r="B430" s="110">
        <v>6</v>
      </c>
      <c r="C430" s="110">
        <v>3</v>
      </c>
      <c r="D430" s="110">
        <v>4</v>
      </c>
      <c r="E430" s="110"/>
      <c r="F430" s="123" t="s">
        <v>373</v>
      </c>
      <c r="G430" s="163">
        <f>+G431</f>
        <v>0</v>
      </c>
      <c r="H430" s="163">
        <f>+H431</f>
        <v>0</v>
      </c>
      <c r="I430" s="163">
        <f>+I431</f>
        <v>0</v>
      </c>
      <c r="J430" s="163">
        <f>+J431</f>
        <v>0</v>
      </c>
      <c r="K430" s="134">
        <f>+K431</f>
        <v>0</v>
      </c>
    </row>
    <row r="431" spans="1:11" ht="12.75" x14ac:dyDescent="0.2">
      <c r="A431" s="124">
        <v>2</v>
      </c>
      <c r="B431" s="115">
        <v>6</v>
      </c>
      <c r="C431" s="115">
        <v>3</v>
      </c>
      <c r="D431" s="115">
        <v>4</v>
      </c>
      <c r="E431" s="115" t="s">
        <v>58</v>
      </c>
      <c r="F431" s="122" t="s">
        <v>373</v>
      </c>
      <c r="G431" s="112"/>
      <c r="H431" s="112"/>
      <c r="I431" s="112"/>
      <c r="J431" s="117">
        <f>SUBTOTAL(9,G431:I431)</f>
        <v>0</v>
      </c>
      <c r="K431" s="118">
        <f>IFERROR(J431/$J$18*100,"0.00")</f>
        <v>0</v>
      </c>
    </row>
    <row r="432" spans="1:11" ht="12.75" x14ac:dyDescent="0.2">
      <c r="A432" s="104">
        <v>2</v>
      </c>
      <c r="B432" s="105">
        <v>6</v>
      </c>
      <c r="C432" s="105">
        <v>4</v>
      </c>
      <c r="D432" s="105"/>
      <c r="E432" s="105"/>
      <c r="F432" s="106" t="s">
        <v>374</v>
      </c>
      <c r="G432" s="107">
        <v>0</v>
      </c>
      <c r="H432" s="107">
        <v>0</v>
      </c>
      <c r="I432" s="107">
        <v>0</v>
      </c>
      <c r="J432" s="107">
        <v>0</v>
      </c>
      <c r="K432" s="108">
        <v>0</v>
      </c>
    </row>
    <row r="433" spans="1:11" ht="12.75" x14ac:dyDescent="0.2">
      <c r="A433" s="109">
        <v>2</v>
      </c>
      <c r="B433" s="110">
        <v>6</v>
      </c>
      <c r="C433" s="110">
        <v>4</v>
      </c>
      <c r="D433" s="110">
        <v>1</v>
      </c>
      <c r="E433" s="110"/>
      <c r="F433" s="123" t="s">
        <v>375</v>
      </c>
      <c r="G433" s="163">
        <f>+G434</f>
        <v>0</v>
      </c>
      <c r="H433" s="163">
        <f>+H434</f>
        <v>0</v>
      </c>
      <c r="I433" s="163">
        <f>+I434</f>
        <v>0</v>
      </c>
      <c r="J433" s="163">
        <f>+J434</f>
        <v>0</v>
      </c>
      <c r="K433" s="134">
        <f>+K434</f>
        <v>0</v>
      </c>
    </row>
    <row r="434" spans="1:11" ht="12.75" x14ac:dyDescent="0.2">
      <c r="A434" s="124">
        <v>2</v>
      </c>
      <c r="B434" s="115">
        <v>6</v>
      </c>
      <c r="C434" s="115">
        <v>4</v>
      </c>
      <c r="D434" s="115">
        <v>1</v>
      </c>
      <c r="E434" s="115" t="s">
        <v>58</v>
      </c>
      <c r="F434" s="122" t="s">
        <v>375</v>
      </c>
      <c r="G434" s="112"/>
      <c r="H434" s="112"/>
      <c r="I434" s="112"/>
      <c r="J434" s="117">
        <f>SUBTOTAL(9,G434:I434)</f>
        <v>0</v>
      </c>
      <c r="K434" s="118">
        <f>IFERROR(J434/$J$18*100,"0.00")</f>
        <v>0</v>
      </c>
    </row>
    <row r="435" spans="1:11" ht="12.75" x14ac:dyDescent="0.2">
      <c r="A435" s="109">
        <v>2</v>
      </c>
      <c r="B435" s="110">
        <v>6</v>
      </c>
      <c r="C435" s="110">
        <v>4</v>
      </c>
      <c r="D435" s="110">
        <v>2</v>
      </c>
      <c r="E435" s="110"/>
      <c r="F435" s="123" t="s">
        <v>376</v>
      </c>
      <c r="G435" s="163">
        <f>+G436</f>
        <v>0</v>
      </c>
      <c r="H435" s="163">
        <f>+H436</f>
        <v>0</v>
      </c>
      <c r="I435" s="163">
        <f>+I436</f>
        <v>0</v>
      </c>
      <c r="J435" s="163">
        <f>+J436</f>
        <v>0</v>
      </c>
      <c r="K435" s="134">
        <f>+K436</f>
        <v>0</v>
      </c>
    </row>
    <row r="436" spans="1:11" ht="12.75" x14ac:dyDescent="0.2">
      <c r="A436" s="124">
        <v>2</v>
      </c>
      <c r="B436" s="115">
        <v>6</v>
      </c>
      <c r="C436" s="115">
        <v>4</v>
      </c>
      <c r="D436" s="115">
        <v>2</v>
      </c>
      <c r="E436" s="115" t="s">
        <v>58</v>
      </c>
      <c r="F436" s="122" t="s">
        <v>376</v>
      </c>
      <c r="G436" s="112"/>
      <c r="H436" s="112"/>
      <c r="I436" s="112"/>
      <c r="J436" s="117">
        <f>SUBTOTAL(9,G436:I436)</f>
        <v>0</v>
      </c>
      <c r="K436" s="118">
        <f>IFERROR(J436/$J$18*100,"0.00")</f>
        <v>0</v>
      </c>
    </row>
    <row r="437" spans="1:11" ht="12.75" x14ac:dyDescent="0.2">
      <c r="A437" s="109">
        <v>2</v>
      </c>
      <c r="B437" s="110">
        <v>6</v>
      </c>
      <c r="C437" s="110">
        <v>4</v>
      </c>
      <c r="D437" s="110">
        <v>8</v>
      </c>
      <c r="E437" s="110"/>
      <c r="F437" s="123" t="s">
        <v>377</v>
      </c>
      <c r="G437" s="163">
        <f>+G438</f>
        <v>0</v>
      </c>
      <c r="H437" s="163">
        <f>+H438</f>
        <v>0</v>
      </c>
      <c r="I437" s="163">
        <f>+I438</f>
        <v>0</v>
      </c>
      <c r="J437" s="163">
        <f>+J438</f>
        <v>0</v>
      </c>
      <c r="K437" s="134">
        <f>+K438</f>
        <v>0</v>
      </c>
    </row>
    <row r="438" spans="1:11" ht="12.75" x14ac:dyDescent="0.2">
      <c r="A438" s="124">
        <v>2</v>
      </c>
      <c r="B438" s="115">
        <v>6</v>
      </c>
      <c r="C438" s="115">
        <v>4</v>
      </c>
      <c r="D438" s="115">
        <v>8</v>
      </c>
      <c r="E438" s="115" t="s">
        <v>58</v>
      </c>
      <c r="F438" s="122" t="s">
        <v>377</v>
      </c>
      <c r="G438" s="112"/>
      <c r="H438" s="112"/>
      <c r="I438" s="112"/>
      <c r="J438" s="117">
        <f>SUBTOTAL(9,G438:I438)</f>
        <v>0</v>
      </c>
      <c r="K438" s="118">
        <f>IFERROR(J438/$J$18*100,"0.00")</f>
        <v>0</v>
      </c>
    </row>
    <row r="439" spans="1:11" ht="12.75" x14ac:dyDescent="0.2">
      <c r="A439" s="104">
        <v>2</v>
      </c>
      <c r="B439" s="105">
        <v>6</v>
      </c>
      <c r="C439" s="105">
        <v>5</v>
      </c>
      <c r="D439" s="105"/>
      <c r="E439" s="105"/>
      <c r="F439" s="106" t="s">
        <v>378</v>
      </c>
      <c r="G439" s="107">
        <v>0</v>
      </c>
      <c r="H439" s="107">
        <v>0</v>
      </c>
      <c r="I439" s="107">
        <v>0</v>
      </c>
      <c r="J439" s="107">
        <v>0</v>
      </c>
      <c r="K439" s="108">
        <v>0</v>
      </c>
    </row>
    <row r="440" spans="1:11" ht="12.75" x14ac:dyDescent="0.2">
      <c r="A440" s="109">
        <v>2</v>
      </c>
      <c r="B440" s="110">
        <v>6</v>
      </c>
      <c r="C440" s="110">
        <v>5</v>
      </c>
      <c r="D440" s="110">
        <v>2</v>
      </c>
      <c r="E440" s="110"/>
      <c r="F440" s="123" t="s">
        <v>379</v>
      </c>
      <c r="G440" s="163">
        <f>+G441</f>
        <v>0</v>
      </c>
      <c r="H440" s="163">
        <f>+H441</f>
        <v>0</v>
      </c>
      <c r="I440" s="163">
        <f>+I441</f>
        <v>0</v>
      </c>
      <c r="J440" s="163">
        <f>+J441</f>
        <v>0</v>
      </c>
      <c r="K440" s="134">
        <f>+K441</f>
        <v>0</v>
      </c>
    </row>
    <row r="441" spans="1:11" ht="12.75" x14ac:dyDescent="0.2">
      <c r="A441" s="114">
        <v>2</v>
      </c>
      <c r="B441" s="115">
        <v>6</v>
      </c>
      <c r="C441" s="115">
        <v>5</v>
      </c>
      <c r="D441" s="115">
        <v>2</v>
      </c>
      <c r="E441" s="115" t="s">
        <v>58</v>
      </c>
      <c r="F441" s="122" t="s">
        <v>379</v>
      </c>
      <c r="G441" s="112"/>
      <c r="H441" s="112"/>
      <c r="I441" s="112"/>
      <c r="J441" s="117">
        <f>SUBTOTAL(9,G441:I441)</f>
        <v>0</v>
      </c>
      <c r="K441" s="118">
        <f>IFERROR(J441/$J$18*100,"0.00")</f>
        <v>0</v>
      </c>
    </row>
    <row r="442" spans="1:11" ht="12.75" x14ac:dyDescent="0.2">
      <c r="A442" s="109">
        <v>2</v>
      </c>
      <c r="B442" s="110">
        <v>6</v>
      </c>
      <c r="C442" s="110">
        <v>5</v>
      </c>
      <c r="D442" s="110">
        <v>3</v>
      </c>
      <c r="E442" s="110"/>
      <c r="F442" s="123" t="s">
        <v>380</v>
      </c>
      <c r="G442" s="163">
        <f>+G443</f>
        <v>0</v>
      </c>
      <c r="H442" s="163">
        <f>+H443</f>
        <v>0</v>
      </c>
      <c r="I442" s="163">
        <f>+I443</f>
        <v>0</v>
      </c>
      <c r="J442" s="163">
        <f>+J443</f>
        <v>0</v>
      </c>
      <c r="K442" s="134">
        <f>+K443</f>
        <v>0</v>
      </c>
    </row>
    <row r="443" spans="1:11" ht="12.75" x14ac:dyDescent="0.2">
      <c r="A443" s="114">
        <v>2</v>
      </c>
      <c r="B443" s="115">
        <v>6</v>
      </c>
      <c r="C443" s="115">
        <v>5</v>
      </c>
      <c r="D443" s="115">
        <v>3</v>
      </c>
      <c r="E443" s="115" t="s">
        <v>58</v>
      </c>
      <c r="F443" s="122" t="s">
        <v>380</v>
      </c>
      <c r="G443" s="112"/>
      <c r="H443" s="112"/>
      <c r="I443" s="112"/>
      <c r="J443" s="117">
        <f>SUBTOTAL(9,G443:I443)</f>
        <v>0</v>
      </c>
      <c r="K443" s="118">
        <f>IFERROR(J443/$J$18*100,"0.00")</f>
        <v>0</v>
      </c>
    </row>
    <row r="444" spans="1:11" ht="12.75" x14ac:dyDescent="0.2">
      <c r="A444" s="109">
        <v>2</v>
      </c>
      <c r="B444" s="110">
        <v>6</v>
      </c>
      <c r="C444" s="110">
        <v>5</v>
      </c>
      <c r="D444" s="110">
        <v>4</v>
      </c>
      <c r="E444" s="110"/>
      <c r="F444" s="123" t="s">
        <v>381</v>
      </c>
      <c r="G444" s="163">
        <f>+G445</f>
        <v>0</v>
      </c>
      <c r="H444" s="163">
        <f>+H445</f>
        <v>0</v>
      </c>
      <c r="I444" s="163">
        <f>+I445</f>
        <v>0</v>
      </c>
      <c r="J444" s="163">
        <f>+J445</f>
        <v>0</v>
      </c>
      <c r="K444" s="134">
        <f>+K445</f>
        <v>0</v>
      </c>
    </row>
    <row r="445" spans="1:11" ht="12.75" x14ac:dyDescent="0.2">
      <c r="A445" s="114">
        <v>2</v>
      </c>
      <c r="B445" s="115">
        <v>6</v>
      </c>
      <c r="C445" s="115">
        <v>5</v>
      </c>
      <c r="D445" s="115">
        <v>4</v>
      </c>
      <c r="E445" s="115" t="s">
        <v>58</v>
      </c>
      <c r="F445" s="122" t="s">
        <v>381</v>
      </c>
      <c r="G445" s="112"/>
      <c r="H445" s="112"/>
      <c r="I445" s="112"/>
      <c r="J445" s="117">
        <f>SUBTOTAL(9,G445:I445)</f>
        <v>0</v>
      </c>
      <c r="K445" s="118">
        <f>IFERROR(J445/$J$18*100,"0.00")</f>
        <v>0</v>
      </c>
    </row>
    <row r="446" spans="1:11" ht="12.75" x14ac:dyDescent="0.2">
      <c r="A446" s="109">
        <v>2</v>
      </c>
      <c r="B446" s="110">
        <v>6</v>
      </c>
      <c r="C446" s="110">
        <v>5</v>
      </c>
      <c r="D446" s="110">
        <v>5</v>
      </c>
      <c r="E446" s="110"/>
      <c r="F446" s="123" t="s">
        <v>382</v>
      </c>
      <c r="G446" s="163">
        <f>+G447</f>
        <v>0</v>
      </c>
      <c r="H446" s="163">
        <f>+H447</f>
        <v>0</v>
      </c>
      <c r="I446" s="163">
        <f>+I447</f>
        <v>0</v>
      </c>
      <c r="J446" s="163">
        <f>+J447</f>
        <v>0</v>
      </c>
      <c r="K446" s="134">
        <f>+K447</f>
        <v>0</v>
      </c>
    </row>
    <row r="447" spans="1:11" ht="12.75" x14ac:dyDescent="0.2">
      <c r="A447" s="114">
        <v>2</v>
      </c>
      <c r="B447" s="115">
        <v>6</v>
      </c>
      <c r="C447" s="115">
        <v>5</v>
      </c>
      <c r="D447" s="115">
        <v>5</v>
      </c>
      <c r="E447" s="115" t="s">
        <v>58</v>
      </c>
      <c r="F447" s="122" t="s">
        <v>382</v>
      </c>
      <c r="G447" s="112"/>
      <c r="H447" s="112"/>
      <c r="I447" s="112"/>
      <c r="J447" s="117">
        <f>SUBTOTAL(9,G447:I447)</f>
        <v>0</v>
      </c>
      <c r="K447" s="118">
        <f>IFERROR(J447/$J$18*100,"0.00")</f>
        <v>0</v>
      </c>
    </row>
    <row r="448" spans="1:11" ht="12.75" x14ac:dyDescent="0.2">
      <c r="A448" s="109">
        <v>2</v>
      </c>
      <c r="B448" s="110">
        <v>6</v>
      </c>
      <c r="C448" s="110">
        <v>5</v>
      </c>
      <c r="D448" s="110">
        <v>6</v>
      </c>
      <c r="E448" s="110"/>
      <c r="F448" s="123" t="s">
        <v>383</v>
      </c>
      <c r="G448" s="163">
        <f>+G449</f>
        <v>0</v>
      </c>
      <c r="H448" s="163">
        <f>+H449</f>
        <v>0</v>
      </c>
      <c r="I448" s="163">
        <f>+I449</f>
        <v>0</v>
      </c>
      <c r="J448" s="163">
        <f>+J449</f>
        <v>0</v>
      </c>
      <c r="K448" s="134">
        <f>+K449</f>
        <v>0</v>
      </c>
    </row>
    <row r="449" spans="1:11" ht="12.75" x14ac:dyDescent="0.2">
      <c r="A449" s="114">
        <v>2</v>
      </c>
      <c r="B449" s="115">
        <v>6</v>
      </c>
      <c r="C449" s="115">
        <v>5</v>
      </c>
      <c r="D449" s="115">
        <v>6</v>
      </c>
      <c r="E449" s="115" t="s">
        <v>58</v>
      </c>
      <c r="F449" s="122" t="s">
        <v>383</v>
      </c>
      <c r="G449" s="112"/>
      <c r="H449" s="112"/>
      <c r="I449" s="112"/>
      <c r="J449" s="117">
        <f>SUBTOTAL(9,G449:I449)</f>
        <v>0</v>
      </c>
      <c r="K449" s="118">
        <f>IFERROR(J449/$J$18*100,"0.00")</f>
        <v>0</v>
      </c>
    </row>
    <row r="450" spans="1:11" ht="12.75" x14ac:dyDescent="0.2">
      <c r="A450" s="109">
        <v>2</v>
      </c>
      <c r="B450" s="110">
        <v>6</v>
      </c>
      <c r="C450" s="110">
        <v>5</v>
      </c>
      <c r="D450" s="110">
        <v>7</v>
      </c>
      <c r="E450" s="110"/>
      <c r="F450" s="123" t="s">
        <v>384</v>
      </c>
      <c r="G450" s="163">
        <f>+G451</f>
        <v>0</v>
      </c>
      <c r="H450" s="163">
        <f>+H451</f>
        <v>0</v>
      </c>
      <c r="I450" s="163">
        <f>+I451</f>
        <v>0</v>
      </c>
      <c r="J450" s="163">
        <f>+J451</f>
        <v>0</v>
      </c>
      <c r="K450" s="134">
        <f>+K451</f>
        <v>0</v>
      </c>
    </row>
    <row r="451" spans="1:11" ht="12.75" x14ac:dyDescent="0.2">
      <c r="A451" s="114">
        <v>2</v>
      </c>
      <c r="B451" s="115">
        <v>6</v>
      </c>
      <c r="C451" s="115">
        <v>5</v>
      </c>
      <c r="D451" s="115">
        <v>7</v>
      </c>
      <c r="E451" s="115" t="s">
        <v>58</v>
      </c>
      <c r="F451" s="122" t="s">
        <v>384</v>
      </c>
      <c r="G451" s="112"/>
      <c r="H451" s="112"/>
      <c r="I451" s="112"/>
      <c r="J451" s="117">
        <f>SUBTOTAL(9,G451:I451)</f>
        <v>0</v>
      </c>
      <c r="K451" s="118">
        <f>IFERROR(J451/$J$18*100,"0.00")</f>
        <v>0</v>
      </c>
    </row>
    <row r="452" spans="1:11" ht="12.75" x14ac:dyDescent="0.2">
      <c r="A452" s="109">
        <v>2</v>
      </c>
      <c r="B452" s="110">
        <v>6</v>
      </c>
      <c r="C452" s="110">
        <v>5</v>
      </c>
      <c r="D452" s="110">
        <v>8</v>
      </c>
      <c r="E452" s="110"/>
      <c r="F452" s="123" t="s">
        <v>385</v>
      </c>
      <c r="G452" s="163">
        <f>+G453</f>
        <v>0</v>
      </c>
      <c r="H452" s="163">
        <f>+H453</f>
        <v>0</v>
      </c>
      <c r="I452" s="163">
        <f>+I453</f>
        <v>0</v>
      </c>
      <c r="J452" s="163">
        <f>+J453</f>
        <v>0</v>
      </c>
      <c r="K452" s="134">
        <f>+K453</f>
        <v>0</v>
      </c>
    </row>
    <row r="453" spans="1:11" ht="12.75" x14ac:dyDescent="0.2">
      <c r="A453" s="114">
        <v>2</v>
      </c>
      <c r="B453" s="115">
        <v>6</v>
      </c>
      <c r="C453" s="115">
        <v>5</v>
      </c>
      <c r="D453" s="115">
        <v>8</v>
      </c>
      <c r="E453" s="115" t="s">
        <v>58</v>
      </c>
      <c r="F453" s="122" t="s">
        <v>385</v>
      </c>
      <c r="G453" s="112"/>
      <c r="H453" s="112"/>
      <c r="I453" s="112"/>
      <c r="J453" s="117">
        <f>SUBTOTAL(9,G453:I453)</f>
        <v>0</v>
      </c>
      <c r="K453" s="118">
        <f>IFERROR(J453/$J$18*100,"0.00")</f>
        <v>0</v>
      </c>
    </row>
    <row r="454" spans="1:11" ht="12.75" x14ac:dyDescent="0.2">
      <c r="A454" s="104">
        <v>2</v>
      </c>
      <c r="B454" s="105">
        <v>6</v>
      </c>
      <c r="C454" s="105">
        <v>6</v>
      </c>
      <c r="D454" s="105"/>
      <c r="E454" s="105"/>
      <c r="F454" s="106" t="s">
        <v>386</v>
      </c>
      <c r="G454" s="107">
        <v>0</v>
      </c>
      <c r="H454" s="107">
        <v>0</v>
      </c>
      <c r="I454" s="107">
        <v>0</v>
      </c>
      <c r="J454" s="107">
        <v>0</v>
      </c>
      <c r="K454" s="108">
        <v>0</v>
      </c>
    </row>
    <row r="455" spans="1:11" ht="12.75" x14ac:dyDescent="0.2">
      <c r="A455" s="109">
        <v>2</v>
      </c>
      <c r="B455" s="110">
        <v>6</v>
      </c>
      <c r="C455" s="110">
        <v>6</v>
      </c>
      <c r="D455" s="110">
        <v>1</v>
      </c>
      <c r="E455" s="110"/>
      <c r="F455" s="143" t="s">
        <v>387</v>
      </c>
      <c r="G455" s="160">
        <v>0</v>
      </c>
      <c r="H455" s="160">
        <v>0</v>
      </c>
      <c r="I455" s="160">
        <v>0</v>
      </c>
      <c r="J455" s="160">
        <v>0</v>
      </c>
      <c r="K455" s="113">
        <v>0</v>
      </c>
    </row>
    <row r="456" spans="1:11" ht="12.75" x14ac:dyDescent="0.2">
      <c r="A456" s="114">
        <v>2</v>
      </c>
      <c r="B456" s="115">
        <v>6</v>
      </c>
      <c r="C456" s="115">
        <v>6</v>
      </c>
      <c r="D456" s="115">
        <v>1</v>
      </c>
      <c r="E456" s="115" t="s">
        <v>58</v>
      </c>
      <c r="F456" s="122" t="s">
        <v>387</v>
      </c>
      <c r="G456" s="112"/>
      <c r="H456" s="112"/>
      <c r="I456" s="112"/>
      <c r="J456" s="117">
        <f>SUBTOTAL(9,G456:I456)</f>
        <v>0</v>
      </c>
      <c r="K456" s="118">
        <f>IFERROR(J456/$J$18*100,"0.00")</f>
        <v>0</v>
      </c>
    </row>
    <row r="457" spans="1:11" ht="12.75" x14ac:dyDescent="0.2">
      <c r="A457" s="109">
        <v>2</v>
      </c>
      <c r="B457" s="110">
        <v>6</v>
      </c>
      <c r="C457" s="110">
        <v>6</v>
      </c>
      <c r="D457" s="110">
        <v>2</v>
      </c>
      <c r="E457" s="110"/>
      <c r="F457" s="143" t="s">
        <v>388</v>
      </c>
      <c r="G457" s="163">
        <f>+G458</f>
        <v>0</v>
      </c>
      <c r="H457" s="163">
        <f>+H458</f>
        <v>0</v>
      </c>
      <c r="I457" s="163">
        <f>+I458</f>
        <v>0</v>
      </c>
      <c r="J457" s="163">
        <f>+J458</f>
        <v>0</v>
      </c>
      <c r="K457" s="134">
        <f>+K458</f>
        <v>0</v>
      </c>
    </row>
    <row r="458" spans="1:11" ht="12.75" x14ac:dyDescent="0.2">
      <c r="A458" s="114">
        <v>2</v>
      </c>
      <c r="B458" s="115">
        <v>6</v>
      </c>
      <c r="C458" s="115">
        <v>6</v>
      </c>
      <c r="D458" s="115">
        <v>2</v>
      </c>
      <c r="E458" s="115" t="s">
        <v>58</v>
      </c>
      <c r="F458" s="122" t="s">
        <v>388</v>
      </c>
      <c r="G458" s="112"/>
      <c r="H458" s="112"/>
      <c r="I458" s="112"/>
      <c r="J458" s="117">
        <f>SUBTOTAL(9,G458:I458)</f>
        <v>0</v>
      </c>
      <c r="K458" s="118">
        <f>IFERROR(J458/$J$18*100,"0.00")</f>
        <v>0</v>
      </c>
    </row>
    <row r="459" spans="1:11" ht="12.75" x14ac:dyDescent="0.2">
      <c r="A459" s="104">
        <v>2</v>
      </c>
      <c r="B459" s="105">
        <v>6</v>
      </c>
      <c r="C459" s="105">
        <v>8</v>
      </c>
      <c r="D459" s="105"/>
      <c r="E459" s="105"/>
      <c r="F459" s="106" t="s">
        <v>389</v>
      </c>
      <c r="G459" s="107">
        <v>0</v>
      </c>
      <c r="H459" s="107">
        <v>0</v>
      </c>
      <c r="I459" s="107">
        <v>0</v>
      </c>
      <c r="J459" s="107">
        <v>0</v>
      </c>
      <c r="K459" s="108">
        <v>0</v>
      </c>
    </row>
    <row r="460" spans="1:11" ht="12.75" x14ac:dyDescent="0.2">
      <c r="A460" s="109">
        <v>2</v>
      </c>
      <c r="B460" s="110">
        <v>6</v>
      </c>
      <c r="C460" s="110">
        <v>8</v>
      </c>
      <c r="D460" s="110">
        <v>1</v>
      </c>
      <c r="E460" s="110"/>
      <c r="F460" s="123" t="s">
        <v>390</v>
      </c>
      <c r="G460" s="163">
        <f>+G461</f>
        <v>0</v>
      </c>
      <c r="H460" s="163">
        <f>+H461</f>
        <v>0</v>
      </c>
      <c r="I460" s="163">
        <f>+I461</f>
        <v>0</v>
      </c>
      <c r="J460" s="163">
        <f>+J461</f>
        <v>0</v>
      </c>
      <c r="K460" s="134">
        <f>+K461</f>
        <v>0</v>
      </c>
    </row>
    <row r="461" spans="1:11" ht="12.75" x14ac:dyDescent="0.2">
      <c r="A461" s="114">
        <v>2</v>
      </c>
      <c r="B461" s="115">
        <v>6</v>
      </c>
      <c r="C461" s="115">
        <v>8</v>
      </c>
      <c r="D461" s="115">
        <v>1</v>
      </c>
      <c r="E461" s="115" t="s">
        <v>58</v>
      </c>
      <c r="F461" s="122" t="s">
        <v>390</v>
      </c>
      <c r="G461" s="112"/>
      <c r="H461" s="112"/>
      <c r="I461" s="112"/>
      <c r="J461" s="117">
        <f>SUBTOTAL(9,G461:I461)</f>
        <v>0</v>
      </c>
      <c r="K461" s="118">
        <f>IFERROR(J461/$J$18*100,"0.00")</f>
        <v>0</v>
      </c>
    </row>
    <row r="462" spans="1:11" ht="12.75" x14ac:dyDescent="0.2">
      <c r="A462" s="109">
        <v>2</v>
      </c>
      <c r="B462" s="110">
        <v>6</v>
      </c>
      <c r="C462" s="110">
        <v>8</v>
      </c>
      <c r="D462" s="110">
        <v>3</v>
      </c>
      <c r="E462" s="110"/>
      <c r="F462" s="123" t="s">
        <v>391</v>
      </c>
      <c r="G462" s="163">
        <f>+G463+G464</f>
        <v>0</v>
      </c>
      <c r="H462" s="163">
        <f>+H463+H464</f>
        <v>0</v>
      </c>
      <c r="I462" s="163">
        <f>+I463+I464</f>
        <v>0</v>
      </c>
      <c r="J462" s="163">
        <f>+J463+J464</f>
        <v>0</v>
      </c>
      <c r="K462" s="134">
        <f>+K463+K464</f>
        <v>0</v>
      </c>
    </row>
    <row r="463" spans="1:11" ht="12.75" x14ac:dyDescent="0.2">
      <c r="A463" s="124">
        <v>2</v>
      </c>
      <c r="B463" s="115">
        <v>6</v>
      </c>
      <c r="C463" s="115">
        <v>8</v>
      </c>
      <c r="D463" s="115">
        <v>3</v>
      </c>
      <c r="E463" s="115" t="s">
        <v>58</v>
      </c>
      <c r="F463" s="122" t="s">
        <v>392</v>
      </c>
      <c r="G463" s="117"/>
      <c r="H463" s="117"/>
      <c r="I463" s="117"/>
      <c r="J463" s="117">
        <f>SUBTOTAL(9,G463:I463)</f>
        <v>0</v>
      </c>
      <c r="K463" s="118">
        <f>IFERROR(J463/$J$18*100,"0.00")</f>
        <v>0</v>
      </c>
    </row>
    <row r="464" spans="1:11" ht="12.75" x14ac:dyDescent="0.2">
      <c r="A464" s="124">
        <v>2</v>
      </c>
      <c r="B464" s="115">
        <v>6</v>
      </c>
      <c r="C464" s="115">
        <v>8</v>
      </c>
      <c r="D464" s="115">
        <v>3</v>
      </c>
      <c r="E464" s="115" t="s">
        <v>60</v>
      </c>
      <c r="F464" s="122" t="s">
        <v>393</v>
      </c>
      <c r="G464" s="112"/>
      <c r="H464" s="112"/>
      <c r="I464" s="112"/>
      <c r="J464" s="117">
        <f>SUBTOTAL(9,G464:I464)</f>
        <v>0</v>
      </c>
      <c r="K464" s="118">
        <f>IFERROR(J464/$J$18*100,"0.00")</f>
        <v>0</v>
      </c>
    </row>
    <row r="465" spans="1:11" ht="12.75" x14ac:dyDescent="0.2">
      <c r="A465" s="109">
        <v>2</v>
      </c>
      <c r="B465" s="110">
        <v>6</v>
      </c>
      <c r="C465" s="110">
        <v>8</v>
      </c>
      <c r="D465" s="110">
        <v>5</v>
      </c>
      <c r="E465" s="110"/>
      <c r="F465" s="123" t="s">
        <v>394</v>
      </c>
      <c r="G465" s="163">
        <f>+G466</f>
        <v>0</v>
      </c>
      <c r="H465" s="163">
        <f>+H466</f>
        <v>0</v>
      </c>
      <c r="I465" s="163">
        <f>+I466</f>
        <v>0</v>
      </c>
      <c r="J465" s="163">
        <f>+J466</f>
        <v>0</v>
      </c>
      <c r="K465" s="134">
        <f>+K466</f>
        <v>0</v>
      </c>
    </row>
    <row r="466" spans="1:11" ht="12.75" x14ac:dyDescent="0.2">
      <c r="A466" s="124">
        <v>2</v>
      </c>
      <c r="B466" s="115">
        <v>6</v>
      </c>
      <c r="C466" s="115">
        <v>8</v>
      </c>
      <c r="D466" s="115">
        <v>5</v>
      </c>
      <c r="E466" s="115" t="s">
        <v>58</v>
      </c>
      <c r="F466" s="122" t="s">
        <v>394</v>
      </c>
      <c r="G466" s="112"/>
      <c r="H466" s="112"/>
      <c r="I466" s="112"/>
      <c r="J466" s="117">
        <f>SUBTOTAL(9,G466:I466)</f>
        <v>0</v>
      </c>
      <c r="K466" s="118">
        <f>IFERROR(J466/$J$18*100,"0.00")</f>
        <v>0</v>
      </c>
    </row>
    <row r="467" spans="1:11" ht="12.75" x14ac:dyDescent="0.2">
      <c r="A467" s="109">
        <v>2</v>
      </c>
      <c r="B467" s="110">
        <v>6</v>
      </c>
      <c r="C467" s="110">
        <v>8</v>
      </c>
      <c r="D467" s="110">
        <v>6</v>
      </c>
      <c r="E467" s="110"/>
      <c r="F467" s="123" t="s">
        <v>395</v>
      </c>
      <c r="G467" s="163">
        <f>+G468</f>
        <v>0</v>
      </c>
      <c r="H467" s="163">
        <f>+H468</f>
        <v>0</v>
      </c>
      <c r="I467" s="163">
        <f>+I468</f>
        <v>0</v>
      </c>
      <c r="J467" s="163">
        <f>+J468</f>
        <v>0</v>
      </c>
      <c r="K467" s="134">
        <f>+K468</f>
        <v>0</v>
      </c>
    </row>
    <row r="468" spans="1:11" ht="12.75" x14ac:dyDescent="0.2">
      <c r="A468" s="124">
        <v>2</v>
      </c>
      <c r="B468" s="115">
        <v>6</v>
      </c>
      <c r="C468" s="115">
        <v>8</v>
      </c>
      <c r="D468" s="115">
        <v>6</v>
      </c>
      <c r="E468" s="115" t="s">
        <v>58</v>
      </c>
      <c r="F468" s="122" t="s">
        <v>395</v>
      </c>
      <c r="G468" s="112"/>
      <c r="H468" s="112"/>
      <c r="I468" s="112"/>
      <c r="J468" s="117">
        <f>SUBTOTAL(9,G468:I468)</f>
        <v>0</v>
      </c>
      <c r="K468" s="118">
        <f>IFERROR(J468/$J$18*100,"0.00")</f>
        <v>0</v>
      </c>
    </row>
    <row r="469" spans="1:11" ht="12.75" x14ac:dyDescent="0.2">
      <c r="A469" s="132">
        <v>2</v>
      </c>
      <c r="B469" s="110">
        <v>6</v>
      </c>
      <c r="C469" s="110">
        <v>8</v>
      </c>
      <c r="D469" s="110">
        <v>7</v>
      </c>
      <c r="E469" s="110"/>
      <c r="F469" s="143" t="s">
        <v>396</v>
      </c>
      <c r="G469" s="163">
        <f>+G470</f>
        <v>0</v>
      </c>
      <c r="H469" s="163">
        <f>+H470</f>
        <v>0</v>
      </c>
      <c r="I469" s="163">
        <f>+I470</f>
        <v>0</v>
      </c>
      <c r="J469" s="163">
        <f>+J470</f>
        <v>0</v>
      </c>
      <c r="K469" s="134">
        <f>+K470</f>
        <v>0</v>
      </c>
    </row>
    <row r="470" spans="1:11" ht="12.75" x14ac:dyDescent="0.2">
      <c r="A470" s="124">
        <v>2</v>
      </c>
      <c r="B470" s="115">
        <v>6</v>
      </c>
      <c r="C470" s="115">
        <v>8</v>
      </c>
      <c r="D470" s="115">
        <v>7</v>
      </c>
      <c r="E470" s="115" t="s">
        <v>58</v>
      </c>
      <c r="F470" s="122" t="s">
        <v>396</v>
      </c>
      <c r="G470" s="112"/>
      <c r="H470" s="112"/>
      <c r="I470" s="112"/>
      <c r="J470" s="117">
        <f>SUBTOTAL(9,G470:I470)</f>
        <v>0</v>
      </c>
      <c r="K470" s="118">
        <f>IFERROR(J470/$J$18*100,"0.00")</f>
        <v>0</v>
      </c>
    </row>
    <row r="471" spans="1:11" ht="12.75" x14ac:dyDescent="0.2">
      <c r="A471" s="109">
        <v>2</v>
      </c>
      <c r="B471" s="110">
        <v>6</v>
      </c>
      <c r="C471" s="110">
        <v>8</v>
      </c>
      <c r="D471" s="110">
        <v>8</v>
      </c>
      <c r="E471" s="110"/>
      <c r="F471" s="143" t="s">
        <v>397</v>
      </c>
      <c r="G471" s="163">
        <f>+G472+G473+G474+G475</f>
        <v>0</v>
      </c>
      <c r="H471" s="163">
        <f>+H472+H473+H474+H475</f>
        <v>0</v>
      </c>
      <c r="I471" s="163">
        <f>+I472+I473+I474+I475</f>
        <v>0</v>
      </c>
      <c r="J471" s="163">
        <f>+J472+J473+J474+J475</f>
        <v>0</v>
      </c>
      <c r="K471" s="134">
        <f>+K472+K473+K474+K475</f>
        <v>0</v>
      </c>
    </row>
    <row r="472" spans="1:11" ht="12.75" x14ac:dyDescent="0.2">
      <c r="A472" s="124">
        <v>2</v>
      </c>
      <c r="B472" s="115">
        <v>6</v>
      </c>
      <c r="C472" s="115">
        <v>8</v>
      </c>
      <c r="D472" s="115">
        <v>8</v>
      </c>
      <c r="E472" s="115" t="s">
        <v>58</v>
      </c>
      <c r="F472" s="122" t="s">
        <v>398</v>
      </c>
      <c r="G472" s="117"/>
      <c r="H472" s="117"/>
      <c r="I472" s="117"/>
      <c r="J472" s="117">
        <f>SUBTOTAL(9,G472:I472)</f>
        <v>0</v>
      </c>
      <c r="K472" s="118">
        <f>IFERROR(J472/$J$18*100,"0.00")</f>
        <v>0</v>
      </c>
    </row>
    <row r="473" spans="1:11" ht="12.75" x14ac:dyDescent="0.2">
      <c r="A473" s="124">
        <v>2</v>
      </c>
      <c r="B473" s="115">
        <v>6</v>
      </c>
      <c r="C473" s="115">
        <v>8</v>
      </c>
      <c r="D473" s="115">
        <v>8</v>
      </c>
      <c r="E473" s="115" t="s">
        <v>60</v>
      </c>
      <c r="F473" s="122" t="s">
        <v>399</v>
      </c>
      <c r="G473" s="117"/>
      <c r="H473" s="117"/>
      <c r="I473" s="117"/>
      <c r="J473" s="117">
        <f>SUBTOTAL(9,G473:I473)</f>
        <v>0</v>
      </c>
      <c r="K473" s="118">
        <f>IFERROR(J473/$J$18*100,"0.00")</f>
        <v>0</v>
      </c>
    </row>
    <row r="474" spans="1:11" ht="12.75" x14ac:dyDescent="0.2">
      <c r="A474" s="124">
        <v>2</v>
      </c>
      <c r="B474" s="115">
        <v>6</v>
      </c>
      <c r="C474" s="115">
        <v>8</v>
      </c>
      <c r="D474" s="115">
        <v>8</v>
      </c>
      <c r="E474" s="115" t="s">
        <v>62</v>
      </c>
      <c r="F474" s="122" t="s">
        <v>400</v>
      </c>
      <c r="G474" s="117"/>
      <c r="H474" s="117"/>
      <c r="I474" s="117"/>
      <c r="J474" s="117">
        <f>SUBTOTAL(9,G474:I474)</f>
        <v>0</v>
      </c>
      <c r="K474" s="118">
        <f>IFERROR(J474/$J$18*100,"0.00")</f>
        <v>0</v>
      </c>
    </row>
    <row r="475" spans="1:11" ht="12.75" x14ac:dyDescent="0.2">
      <c r="A475" s="124">
        <v>2</v>
      </c>
      <c r="B475" s="115">
        <v>6</v>
      </c>
      <c r="C475" s="115">
        <v>8</v>
      </c>
      <c r="D475" s="115">
        <v>8</v>
      </c>
      <c r="E475" s="115" t="s">
        <v>64</v>
      </c>
      <c r="F475" s="122" t="s">
        <v>401</v>
      </c>
      <c r="G475" s="112"/>
      <c r="H475" s="112"/>
      <c r="I475" s="112"/>
      <c r="J475" s="117">
        <f>SUBTOTAL(9,G475:I475)</f>
        <v>0</v>
      </c>
      <c r="K475" s="118">
        <f>IFERROR(J475/$J$18*100,"0.00")</f>
        <v>0</v>
      </c>
    </row>
    <row r="476" spans="1:11" ht="12.75" x14ac:dyDescent="0.2">
      <c r="A476" s="109">
        <v>2</v>
      </c>
      <c r="B476" s="110">
        <v>6</v>
      </c>
      <c r="C476" s="110">
        <v>8</v>
      </c>
      <c r="D476" s="110">
        <v>9</v>
      </c>
      <c r="E476" s="110"/>
      <c r="F476" s="143" t="s">
        <v>402</v>
      </c>
      <c r="G476" s="163">
        <f>+G477</f>
        <v>0</v>
      </c>
      <c r="H476" s="163">
        <f>+H477</f>
        <v>0</v>
      </c>
      <c r="I476" s="163">
        <f>+I477</f>
        <v>0</v>
      </c>
      <c r="J476" s="163">
        <f>+J477</f>
        <v>0</v>
      </c>
      <c r="K476" s="134">
        <f>+K477</f>
        <v>0</v>
      </c>
    </row>
    <row r="477" spans="1:11" ht="12.75" x14ac:dyDescent="0.2">
      <c r="A477" s="124">
        <v>2</v>
      </c>
      <c r="B477" s="115">
        <v>6</v>
      </c>
      <c r="C477" s="115">
        <v>8</v>
      </c>
      <c r="D477" s="115">
        <v>9</v>
      </c>
      <c r="E477" s="115" t="s">
        <v>58</v>
      </c>
      <c r="F477" s="122" t="s">
        <v>402</v>
      </c>
      <c r="G477" s="112"/>
      <c r="H477" s="112"/>
      <c r="I477" s="112"/>
      <c r="J477" s="117">
        <f>SUBTOTAL(9,G477:I477)</f>
        <v>0</v>
      </c>
      <c r="K477" s="118">
        <f>IFERROR(J477/$J$18*100,"0.00")</f>
        <v>0</v>
      </c>
    </row>
    <row r="478" spans="1:11" ht="12.75" x14ac:dyDescent="0.2">
      <c r="A478" s="104">
        <v>2</v>
      </c>
      <c r="B478" s="105">
        <v>6</v>
      </c>
      <c r="C478" s="105">
        <v>9</v>
      </c>
      <c r="D478" s="105"/>
      <c r="E478" s="105"/>
      <c r="F478" s="106" t="s">
        <v>403</v>
      </c>
      <c r="G478" s="107">
        <v>0</v>
      </c>
      <c r="H478" s="107">
        <v>0</v>
      </c>
      <c r="I478" s="107">
        <v>0</v>
      </c>
      <c r="J478" s="107">
        <v>0</v>
      </c>
      <c r="K478" s="108">
        <v>0</v>
      </c>
    </row>
    <row r="479" spans="1:11" ht="12.75" x14ac:dyDescent="0.2">
      <c r="A479" s="132">
        <v>2</v>
      </c>
      <c r="B479" s="110">
        <v>6</v>
      </c>
      <c r="C479" s="110">
        <v>9</v>
      </c>
      <c r="D479" s="110">
        <v>1</v>
      </c>
      <c r="E479" s="110"/>
      <c r="F479" s="143" t="s">
        <v>404</v>
      </c>
      <c r="G479" s="160">
        <v>0</v>
      </c>
      <c r="H479" s="160">
        <v>0</v>
      </c>
      <c r="I479" s="160">
        <v>0</v>
      </c>
      <c r="J479" s="160">
        <v>0</v>
      </c>
      <c r="K479" s="113">
        <v>0</v>
      </c>
    </row>
    <row r="480" spans="1:11" ht="12.75" x14ac:dyDescent="0.2">
      <c r="A480" s="124">
        <v>2</v>
      </c>
      <c r="B480" s="115">
        <v>6</v>
      </c>
      <c r="C480" s="115">
        <v>9</v>
      </c>
      <c r="D480" s="115">
        <v>1</v>
      </c>
      <c r="E480" s="115" t="s">
        <v>58</v>
      </c>
      <c r="F480" s="122" t="s">
        <v>404</v>
      </c>
      <c r="G480" s="112"/>
      <c r="H480" s="112"/>
      <c r="I480" s="112"/>
      <c r="J480" s="117">
        <f>SUBTOTAL(9,G480:I480)</f>
        <v>0</v>
      </c>
      <c r="K480" s="118">
        <f>IFERROR(J480/$J$18*100,"0.00")</f>
        <v>0</v>
      </c>
    </row>
    <row r="481" spans="1:11" ht="12.75" x14ac:dyDescent="0.2">
      <c r="A481" s="132">
        <v>2</v>
      </c>
      <c r="B481" s="110">
        <v>6</v>
      </c>
      <c r="C481" s="110">
        <v>9</v>
      </c>
      <c r="D481" s="110">
        <v>2</v>
      </c>
      <c r="E481" s="110"/>
      <c r="F481" s="143" t="s">
        <v>405</v>
      </c>
      <c r="G481" s="160">
        <v>0</v>
      </c>
      <c r="H481" s="160">
        <v>0</v>
      </c>
      <c r="I481" s="160">
        <v>0</v>
      </c>
      <c r="J481" s="160">
        <v>0</v>
      </c>
      <c r="K481" s="113">
        <v>0</v>
      </c>
    </row>
    <row r="482" spans="1:11" ht="12.75" x14ac:dyDescent="0.2">
      <c r="A482" s="124">
        <v>2</v>
      </c>
      <c r="B482" s="115">
        <v>6</v>
      </c>
      <c r="C482" s="115">
        <v>9</v>
      </c>
      <c r="D482" s="115">
        <v>2</v>
      </c>
      <c r="E482" s="115" t="s">
        <v>58</v>
      </c>
      <c r="F482" s="122" t="s">
        <v>405</v>
      </c>
      <c r="G482" s="112"/>
      <c r="H482" s="112"/>
      <c r="I482" s="112"/>
      <c r="J482" s="117">
        <f>SUBTOTAL(9,G482:I482)</f>
        <v>0</v>
      </c>
      <c r="K482" s="118">
        <f>IFERROR(J482/$J$18*100,"0.00")</f>
        <v>0</v>
      </c>
    </row>
    <row r="483" spans="1:11" ht="12.75" x14ac:dyDescent="0.2">
      <c r="A483" s="132">
        <v>2</v>
      </c>
      <c r="B483" s="110">
        <v>6</v>
      </c>
      <c r="C483" s="110">
        <v>9</v>
      </c>
      <c r="D483" s="110">
        <v>9</v>
      </c>
      <c r="E483" s="110"/>
      <c r="F483" s="143" t="s">
        <v>406</v>
      </c>
      <c r="G483" s="160">
        <v>0</v>
      </c>
      <c r="H483" s="160">
        <v>0</v>
      </c>
      <c r="I483" s="160">
        <v>0</v>
      </c>
      <c r="J483" s="160">
        <v>0</v>
      </c>
      <c r="K483" s="113">
        <v>0</v>
      </c>
    </row>
    <row r="484" spans="1:11" ht="12.75" x14ac:dyDescent="0.2">
      <c r="A484" s="124">
        <v>2</v>
      </c>
      <c r="B484" s="115">
        <v>6</v>
      </c>
      <c r="C484" s="115">
        <v>9</v>
      </c>
      <c r="D484" s="115">
        <v>9</v>
      </c>
      <c r="E484" s="115" t="s">
        <v>58</v>
      </c>
      <c r="F484" s="122" t="s">
        <v>406</v>
      </c>
      <c r="G484" s="112"/>
      <c r="H484" s="112"/>
      <c r="I484" s="112"/>
      <c r="J484" s="117">
        <f>SUBTOTAL(9,G484:I484)</f>
        <v>0</v>
      </c>
      <c r="K484" s="118">
        <f>IFERROR(J484/$J$18*100,"0.00")</f>
        <v>0</v>
      </c>
    </row>
    <row r="485" spans="1:11" ht="12.75" x14ac:dyDescent="0.2">
      <c r="A485" s="98">
        <v>2</v>
      </c>
      <c r="B485" s="99">
        <v>7</v>
      </c>
      <c r="C485" s="100"/>
      <c r="D485" s="100"/>
      <c r="E485" s="100"/>
      <c r="F485" s="101" t="s">
        <v>407</v>
      </c>
      <c r="G485" s="102">
        <v>0</v>
      </c>
      <c r="H485" s="102">
        <v>0</v>
      </c>
      <c r="I485" s="102">
        <v>0</v>
      </c>
      <c r="J485" s="102">
        <v>0</v>
      </c>
      <c r="K485" s="103">
        <v>0</v>
      </c>
    </row>
    <row r="486" spans="1:11" ht="12.75" x14ac:dyDescent="0.2">
      <c r="A486" s="104">
        <v>2</v>
      </c>
      <c r="B486" s="105">
        <v>7</v>
      </c>
      <c r="C486" s="105">
        <v>1</v>
      </c>
      <c r="D486" s="105"/>
      <c r="E486" s="105"/>
      <c r="F486" s="106" t="s">
        <v>408</v>
      </c>
      <c r="G486" s="107">
        <v>0</v>
      </c>
      <c r="H486" s="107">
        <v>0</v>
      </c>
      <c r="I486" s="107">
        <v>0</v>
      </c>
      <c r="J486" s="107">
        <v>0</v>
      </c>
      <c r="K486" s="108">
        <v>0</v>
      </c>
    </row>
    <row r="487" spans="1:11" ht="12.75" x14ac:dyDescent="0.2">
      <c r="A487" s="109">
        <v>2</v>
      </c>
      <c r="B487" s="110">
        <v>7</v>
      </c>
      <c r="C487" s="110">
        <v>1</v>
      </c>
      <c r="D487" s="110">
        <v>1</v>
      </c>
      <c r="E487" s="110"/>
      <c r="F487" s="123" t="s">
        <v>409</v>
      </c>
      <c r="G487" s="163">
        <f>+G488</f>
        <v>0</v>
      </c>
      <c r="H487" s="163">
        <f>+H488</f>
        <v>0</v>
      </c>
      <c r="I487" s="163">
        <f>+I488</f>
        <v>0</v>
      </c>
      <c r="J487" s="163">
        <f>+J488</f>
        <v>0</v>
      </c>
      <c r="K487" s="134">
        <f>+K488</f>
        <v>0</v>
      </c>
    </row>
    <row r="488" spans="1:11" ht="12.75" x14ac:dyDescent="0.2">
      <c r="A488" s="124">
        <v>2</v>
      </c>
      <c r="B488" s="115">
        <v>7</v>
      </c>
      <c r="C488" s="115">
        <v>1</v>
      </c>
      <c r="D488" s="115">
        <v>1</v>
      </c>
      <c r="E488" s="115" t="s">
        <v>58</v>
      </c>
      <c r="F488" s="122" t="s">
        <v>409</v>
      </c>
      <c r="G488" s="112"/>
      <c r="H488" s="112"/>
      <c r="I488" s="112"/>
      <c r="J488" s="117">
        <f>SUBTOTAL(9,G488:I488)</f>
        <v>0</v>
      </c>
      <c r="K488" s="118">
        <f>IFERROR(J488/$J$18*100,"0.00")</f>
        <v>0</v>
      </c>
    </row>
    <row r="489" spans="1:11" ht="12.75" x14ac:dyDescent="0.2">
      <c r="A489" s="109">
        <v>2</v>
      </c>
      <c r="B489" s="110">
        <v>7</v>
      </c>
      <c r="C489" s="110">
        <v>1</v>
      </c>
      <c r="D489" s="110">
        <v>2</v>
      </c>
      <c r="E489" s="110"/>
      <c r="F489" s="123" t="s">
        <v>410</v>
      </c>
      <c r="G489" s="163">
        <f>+G490</f>
        <v>0</v>
      </c>
      <c r="H489" s="163">
        <f>+H490</f>
        <v>0</v>
      </c>
      <c r="I489" s="163">
        <f>+I490</f>
        <v>0</v>
      </c>
      <c r="J489" s="163">
        <f>+J490</f>
        <v>0</v>
      </c>
      <c r="K489" s="134">
        <f>+K490</f>
        <v>0</v>
      </c>
    </row>
    <row r="490" spans="1:11" ht="12.75" x14ac:dyDescent="0.2">
      <c r="A490" s="124">
        <v>2</v>
      </c>
      <c r="B490" s="115">
        <v>7</v>
      </c>
      <c r="C490" s="115">
        <v>1</v>
      </c>
      <c r="D490" s="115">
        <v>2</v>
      </c>
      <c r="E490" s="115" t="s">
        <v>58</v>
      </c>
      <c r="F490" s="122" t="s">
        <v>410</v>
      </c>
      <c r="G490" s="112"/>
      <c r="H490" s="112"/>
      <c r="I490" s="112"/>
      <c r="J490" s="117">
        <f>SUBTOTAL(9,G490:I490)</f>
        <v>0</v>
      </c>
      <c r="K490" s="118">
        <f>IFERROR(J490/$J$18*100,"0.00")</f>
        <v>0</v>
      </c>
    </row>
    <row r="491" spans="1:11" ht="12.75" x14ac:dyDescent="0.2">
      <c r="A491" s="109">
        <v>2</v>
      </c>
      <c r="B491" s="110">
        <v>7</v>
      </c>
      <c r="C491" s="110">
        <v>1</v>
      </c>
      <c r="D491" s="110">
        <v>3</v>
      </c>
      <c r="E491" s="110"/>
      <c r="F491" s="123" t="s">
        <v>411</v>
      </c>
      <c r="G491" s="163">
        <f>+G492</f>
        <v>0</v>
      </c>
      <c r="H491" s="163">
        <f>+H492</f>
        <v>0</v>
      </c>
      <c r="I491" s="163">
        <f>+I492</f>
        <v>0</v>
      </c>
      <c r="J491" s="163">
        <f>+J492</f>
        <v>0</v>
      </c>
      <c r="K491" s="134">
        <f>+K492</f>
        <v>0</v>
      </c>
    </row>
    <row r="492" spans="1:11" ht="12.75" x14ac:dyDescent="0.2">
      <c r="A492" s="124">
        <v>2</v>
      </c>
      <c r="B492" s="115">
        <v>7</v>
      </c>
      <c r="C492" s="115">
        <v>1</v>
      </c>
      <c r="D492" s="115">
        <v>3</v>
      </c>
      <c r="E492" s="115" t="s">
        <v>58</v>
      </c>
      <c r="F492" s="122" t="s">
        <v>411</v>
      </c>
      <c r="G492" s="112"/>
      <c r="H492" s="112"/>
      <c r="I492" s="112"/>
      <c r="J492" s="117">
        <f>SUBTOTAL(9,G492:I492)</f>
        <v>0</v>
      </c>
      <c r="K492" s="118">
        <f>IFERROR(J492/$J$18*100,"0.00")</f>
        <v>0</v>
      </c>
    </row>
    <row r="493" spans="1:11" ht="12.75" x14ac:dyDescent="0.2">
      <c r="A493" s="109">
        <v>2</v>
      </c>
      <c r="B493" s="110">
        <v>7</v>
      </c>
      <c r="C493" s="110">
        <v>1</v>
      </c>
      <c r="D493" s="110">
        <v>4</v>
      </c>
      <c r="E493" s="110"/>
      <c r="F493" s="123" t="s">
        <v>412</v>
      </c>
      <c r="G493" s="163">
        <f>+G494</f>
        <v>0</v>
      </c>
      <c r="H493" s="163">
        <f>+H494</f>
        <v>0</v>
      </c>
      <c r="I493" s="163">
        <f>+I494</f>
        <v>0</v>
      </c>
      <c r="J493" s="163">
        <f>+J494</f>
        <v>0</v>
      </c>
      <c r="K493" s="134">
        <f>+K494</f>
        <v>0</v>
      </c>
    </row>
    <row r="494" spans="1:11" ht="12.75" x14ac:dyDescent="0.2">
      <c r="A494" s="124">
        <v>2</v>
      </c>
      <c r="B494" s="115">
        <v>7</v>
      </c>
      <c r="C494" s="115">
        <v>1</v>
      </c>
      <c r="D494" s="115">
        <v>4</v>
      </c>
      <c r="E494" s="115" t="s">
        <v>58</v>
      </c>
      <c r="F494" s="122" t="s">
        <v>412</v>
      </c>
      <c r="G494" s="112"/>
      <c r="H494" s="112"/>
      <c r="I494" s="112"/>
      <c r="J494" s="117">
        <f>SUBTOTAL(9,G494:I494)</f>
        <v>0</v>
      </c>
      <c r="K494" s="118">
        <f>IFERROR(J494/$J$18*100,"0.00")</f>
        <v>0</v>
      </c>
    </row>
    <row r="495" spans="1:11" ht="12.75" x14ac:dyDescent="0.2">
      <c r="A495" s="132">
        <v>2</v>
      </c>
      <c r="B495" s="110">
        <v>7</v>
      </c>
      <c r="C495" s="110">
        <v>1</v>
      </c>
      <c r="D495" s="110">
        <v>5</v>
      </c>
      <c r="E495" s="110"/>
      <c r="F495" s="143" t="s">
        <v>413</v>
      </c>
      <c r="G495" s="163">
        <f>+G496</f>
        <v>0</v>
      </c>
      <c r="H495" s="163">
        <f>+H496</f>
        <v>0</v>
      </c>
      <c r="I495" s="163">
        <f>+I496</f>
        <v>0</v>
      </c>
      <c r="J495" s="163">
        <f>+J496</f>
        <v>0</v>
      </c>
      <c r="K495" s="134">
        <f>+K496</f>
        <v>0</v>
      </c>
    </row>
    <row r="496" spans="1:11" ht="12.75" x14ac:dyDescent="0.2">
      <c r="A496" s="124">
        <v>2</v>
      </c>
      <c r="B496" s="115">
        <v>7</v>
      </c>
      <c r="C496" s="115">
        <v>1</v>
      </c>
      <c r="D496" s="115">
        <v>5</v>
      </c>
      <c r="E496" s="115" t="s">
        <v>58</v>
      </c>
      <c r="F496" s="122" t="s">
        <v>413</v>
      </c>
      <c r="G496" s="112"/>
      <c r="H496" s="112"/>
      <c r="I496" s="112"/>
      <c r="J496" s="117">
        <f>SUBTOTAL(9,G496:I496)</f>
        <v>0</v>
      </c>
      <c r="K496" s="118">
        <f>IFERROR(J496/$J$18*100,"0.00")</f>
        <v>0</v>
      </c>
    </row>
    <row r="497" spans="1:11" ht="12.75" x14ac:dyDescent="0.2">
      <c r="A497" s="104">
        <v>2</v>
      </c>
      <c r="B497" s="105">
        <v>7</v>
      </c>
      <c r="C497" s="105">
        <v>2</v>
      </c>
      <c r="D497" s="105"/>
      <c r="E497" s="105"/>
      <c r="F497" s="106" t="s">
        <v>414</v>
      </c>
      <c r="G497" s="107">
        <v>0</v>
      </c>
      <c r="H497" s="107">
        <v>0</v>
      </c>
      <c r="I497" s="107">
        <v>0</v>
      </c>
      <c r="J497" s="107">
        <v>0</v>
      </c>
      <c r="K497" s="108">
        <v>0</v>
      </c>
    </row>
    <row r="498" spans="1:11" ht="12.75" x14ac:dyDescent="0.2">
      <c r="A498" s="109">
        <v>2</v>
      </c>
      <c r="B498" s="110">
        <v>7</v>
      </c>
      <c r="C498" s="110">
        <v>2</v>
      </c>
      <c r="D498" s="110">
        <v>1</v>
      </c>
      <c r="E498" s="110"/>
      <c r="F498" s="123" t="s">
        <v>415</v>
      </c>
      <c r="G498" s="163">
        <f>+G499</f>
        <v>0</v>
      </c>
      <c r="H498" s="163">
        <f>+H499</f>
        <v>0</v>
      </c>
      <c r="I498" s="163">
        <f>+I499</f>
        <v>0</v>
      </c>
      <c r="J498" s="163">
        <f>+J499</f>
        <v>0</v>
      </c>
      <c r="K498" s="134">
        <f>+K499</f>
        <v>0</v>
      </c>
    </row>
    <row r="499" spans="1:11" ht="12.75" x14ac:dyDescent="0.2">
      <c r="A499" s="124">
        <v>2</v>
      </c>
      <c r="B499" s="115">
        <v>7</v>
      </c>
      <c r="C499" s="115">
        <v>2</v>
      </c>
      <c r="D499" s="115">
        <v>1</v>
      </c>
      <c r="E499" s="115" t="s">
        <v>58</v>
      </c>
      <c r="F499" s="122" t="s">
        <v>415</v>
      </c>
      <c r="G499" s="112"/>
      <c r="H499" s="112"/>
      <c r="I499" s="112"/>
      <c r="J499" s="117">
        <f>SUBTOTAL(9,G499:I499)</f>
        <v>0</v>
      </c>
      <c r="K499" s="118">
        <f>IFERROR(J499/$J$18*100,"0.00")</f>
        <v>0</v>
      </c>
    </row>
    <row r="500" spans="1:11" ht="12.75" x14ac:dyDescent="0.2">
      <c r="A500" s="109">
        <v>2</v>
      </c>
      <c r="B500" s="110">
        <v>7</v>
      </c>
      <c r="C500" s="110">
        <v>2</v>
      </c>
      <c r="D500" s="110">
        <v>2</v>
      </c>
      <c r="E500" s="110"/>
      <c r="F500" s="123" t="s">
        <v>416</v>
      </c>
      <c r="G500" s="163">
        <f>+G501</f>
        <v>0</v>
      </c>
      <c r="H500" s="163">
        <f>+H501</f>
        <v>0</v>
      </c>
      <c r="I500" s="163">
        <f>+I501</f>
        <v>0</v>
      </c>
      <c r="J500" s="163">
        <f>+J501</f>
        <v>0</v>
      </c>
      <c r="K500" s="134">
        <f>+K501</f>
        <v>0</v>
      </c>
    </row>
    <row r="501" spans="1:11" ht="12.75" x14ac:dyDescent="0.2">
      <c r="A501" s="124">
        <v>2</v>
      </c>
      <c r="B501" s="115">
        <v>7</v>
      </c>
      <c r="C501" s="115">
        <v>2</v>
      </c>
      <c r="D501" s="115">
        <v>2</v>
      </c>
      <c r="E501" s="115" t="s">
        <v>58</v>
      </c>
      <c r="F501" s="122" t="s">
        <v>416</v>
      </c>
      <c r="G501" s="112"/>
      <c r="H501" s="112"/>
      <c r="I501" s="112"/>
      <c r="J501" s="117">
        <f>SUBTOTAL(9,G501:I501)</f>
        <v>0</v>
      </c>
      <c r="K501" s="118">
        <f>IFERROR(J501/$J$18*100,"0.00")</f>
        <v>0</v>
      </c>
    </row>
    <row r="502" spans="1:11" ht="12.75" x14ac:dyDescent="0.2">
      <c r="A502" s="109">
        <v>2</v>
      </c>
      <c r="B502" s="110">
        <v>7</v>
      </c>
      <c r="C502" s="110">
        <v>2</v>
      </c>
      <c r="D502" s="110">
        <v>3</v>
      </c>
      <c r="E502" s="110"/>
      <c r="F502" s="123" t="s">
        <v>417</v>
      </c>
      <c r="G502" s="163">
        <f>+G503</f>
        <v>0</v>
      </c>
      <c r="H502" s="163">
        <f>+H503</f>
        <v>0</v>
      </c>
      <c r="I502" s="163">
        <f>+I503</f>
        <v>0</v>
      </c>
      <c r="J502" s="163">
        <f>+J503</f>
        <v>0</v>
      </c>
      <c r="K502" s="134">
        <f>+K503</f>
        <v>0</v>
      </c>
    </row>
    <row r="503" spans="1:11" ht="12.75" x14ac:dyDescent="0.2">
      <c r="A503" s="124">
        <v>2</v>
      </c>
      <c r="B503" s="115">
        <v>7</v>
      </c>
      <c r="C503" s="115">
        <v>2</v>
      </c>
      <c r="D503" s="115">
        <v>3</v>
      </c>
      <c r="E503" s="115" t="s">
        <v>58</v>
      </c>
      <c r="F503" s="122" t="s">
        <v>417</v>
      </c>
      <c r="G503" s="112"/>
      <c r="H503" s="112"/>
      <c r="I503" s="112"/>
      <c r="J503" s="117">
        <f>SUBTOTAL(9,G503:I503)</f>
        <v>0</v>
      </c>
      <c r="K503" s="118">
        <f>IFERROR(J503/$J$18*100,"0.00")</f>
        <v>0</v>
      </c>
    </row>
    <row r="504" spans="1:11" ht="12.75" x14ac:dyDescent="0.2">
      <c r="A504" s="109">
        <v>2</v>
      </c>
      <c r="B504" s="110">
        <v>7</v>
      </c>
      <c r="C504" s="110">
        <v>2</v>
      </c>
      <c r="D504" s="110">
        <v>4</v>
      </c>
      <c r="E504" s="110"/>
      <c r="F504" s="123" t="s">
        <v>418</v>
      </c>
      <c r="G504" s="163">
        <f>+G505</f>
        <v>0</v>
      </c>
      <c r="H504" s="163">
        <f>+H505</f>
        <v>0</v>
      </c>
      <c r="I504" s="163">
        <f>+I505</f>
        <v>0</v>
      </c>
      <c r="J504" s="163">
        <f>+J505</f>
        <v>0</v>
      </c>
      <c r="K504" s="134">
        <f>+K505</f>
        <v>0</v>
      </c>
    </row>
    <row r="505" spans="1:11" ht="12.75" x14ac:dyDescent="0.2">
      <c r="A505" s="124">
        <v>2</v>
      </c>
      <c r="B505" s="115">
        <v>7</v>
      </c>
      <c r="C505" s="115">
        <v>2</v>
      </c>
      <c r="D505" s="115">
        <v>4</v>
      </c>
      <c r="E505" s="115" t="s">
        <v>58</v>
      </c>
      <c r="F505" s="122" t="s">
        <v>418</v>
      </c>
      <c r="G505" s="112"/>
      <c r="H505" s="112"/>
      <c r="I505" s="112"/>
      <c r="J505" s="117">
        <f>SUBTOTAL(9,G505:I505)</f>
        <v>0</v>
      </c>
      <c r="K505" s="118">
        <f>IFERROR(J505/$J$18*100,"0.00")</f>
        <v>0</v>
      </c>
    </row>
    <row r="506" spans="1:11" ht="12.75" x14ac:dyDescent="0.2">
      <c r="A506" s="109">
        <v>2</v>
      </c>
      <c r="B506" s="110">
        <v>7</v>
      </c>
      <c r="C506" s="110">
        <v>2</v>
      </c>
      <c r="D506" s="110">
        <v>7</v>
      </c>
      <c r="E506" s="110"/>
      <c r="F506" s="123" t="s">
        <v>419</v>
      </c>
      <c r="G506" s="163">
        <f>+G507</f>
        <v>0</v>
      </c>
      <c r="H506" s="163">
        <f>+H507</f>
        <v>0</v>
      </c>
      <c r="I506" s="163">
        <f>+I507</f>
        <v>0</v>
      </c>
      <c r="J506" s="163">
        <f>+J507</f>
        <v>0</v>
      </c>
      <c r="K506" s="134">
        <f>+K507</f>
        <v>0</v>
      </c>
    </row>
    <row r="507" spans="1:11" ht="12.75" x14ac:dyDescent="0.2">
      <c r="A507" s="124">
        <v>2</v>
      </c>
      <c r="B507" s="115">
        <v>7</v>
      </c>
      <c r="C507" s="115">
        <v>2</v>
      </c>
      <c r="D507" s="115">
        <v>7</v>
      </c>
      <c r="E507" s="115" t="s">
        <v>58</v>
      </c>
      <c r="F507" s="122" t="s">
        <v>419</v>
      </c>
      <c r="G507" s="112"/>
      <c r="H507" s="112"/>
      <c r="I507" s="112"/>
      <c r="J507" s="117">
        <f>SUBTOTAL(9,G507:I507)</f>
        <v>0</v>
      </c>
      <c r="K507" s="118">
        <f>IFERROR(J507/$J$18*100,"0.00")</f>
        <v>0</v>
      </c>
    </row>
    <row r="508" spans="1:11" ht="12.75" x14ac:dyDescent="0.2">
      <c r="A508" s="109">
        <v>2</v>
      </c>
      <c r="B508" s="110">
        <v>7</v>
      </c>
      <c r="C508" s="110">
        <v>2</v>
      </c>
      <c r="D508" s="110">
        <v>8</v>
      </c>
      <c r="E508" s="110"/>
      <c r="F508" s="123" t="s">
        <v>420</v>
      </c>
      <c r="G508" s="163">
        <f>+G509</f>
        <v>0</v>
      </c>
      <c r="H508" s="163">
        <f>+H509</f>
        <v>0</v>
      </c>
      <c r="I508" s="163">
        <f>+I509</f>
        <v>0</v>
      </c>
      <c r="J508" s="163">
        <f>+J509</f>
        <v>0</v>
      </c>
      <c r="K508" s="134">
        <f>+K509</f>
        <v>0</v>
      </c>
    </row>
    <row r="509" spans="1:11" ht="12.75" x14ac:dyDescent="0.2">
      <c r="A509" s="124">
        <v>2</v>
      </c>
      <c r="B509" s="115">
        <v>7</v>
      </c>
      <c r="C509" s="115">
        <v>2</v>
      </c>
      <c r="D509" s="115">
        <v>8</v>
      </c>
      <c r="E509" s="115" t="s">
        <v>58</v>
      </c>
      <c r="F509" s="122" t="s">
        <v>420</v>
      </c>
      <c r="G509" s="112"/>
      <c r="H509" s="112"/>
      <c r="I509" s="112"/>
      <c r="J509" s="117">
        <f>SUBTOTAL(9,G509:I509)</f>
        <v>0</v>
      </c>
      <c r="K509" s="118">
        <f>IFERROR(J509/$J$18*100,"0.00")</f>
        <v>0</v>
      </c>
    </row>
    <row r="510" spans="1:11" ht="12.75" x14ac:dyDescent="0.2">
      <c r="A510" s="104">
        <v>2</v>
      </c>
      <c r="B510" s="105">
        <v>7</v>
      </c>
      <c r="C510" s="105">
        <v>3</v>
      </c>
      <c r="D510" s="105"/>
      <c r="E510" s="105"/>
      <c r="F510" s="106" t="s">
        <v>421</v>
      </c>
      <c r="G510" s="107">
        <v>0</v>
      </c>
      <c r="H510" s="107">
        <v>0</v>
      </c>
      <c r="I510" s="107">
        <v>0</v>
      </c>
      <c r="J510" s="107">
        <v>0</v>
      </c>
      <c r="K510" s="108">
        <v>0</v>
      </c>
    </row>
    <row r="511" spans="1:11" ht="12.75" x14ac:dyDescent="0.2">
      <c r="A511" s="109">
        <v>2</v>
      </c>
      <c r="B511" s="110">
        <v>7</v>
      </c>
      <c r="C511" s="110">
        <v>3</v>
      </c>
      <c r="D511" s="110">
        <v>1</v>
      </c>
      <c r="E511" s="110"/>
      <c r="F511" s="123" t="s">
        <v>422</v>
      </c>
      <c r="G511" s="163">
        <f>+G512</f>
        <v>0</v>
      </c>
      <c r="H511" s="163">
        <f>+H512</f>
        <v>0</v>
      </c>
      <c r="I511" s="163">
        <f>+I512</f>
        <v>0</v>
      </c>
      <c r="J511" s="163">
        <f>+J512</f>
        <v>0</v>
      </c>
      <c r="K511" s="134">
        <f>+K512</f>
        <v>0</v>
      </c>
    </row>
    <row r="512" spans="1:11" ht="12.75" x14ac:dyDescent="0.2">
      <c r="A512" s="124">
        <v>2</v>
      </c>
      <c r="B512" s="115">
        <v>7</v>
      </c>
      <c r="C512" s="115">
        <v>3</v>
      </c>
      <c r="D512" s="115">
        <v>1</v>
      </c>
      <c r="E512" s="115" t="s">
        <v>58</v>
      </c>
      <c r="F512" s="122" t="s">
        <v>422</v>
      </c>
      <c r="G512" s="112"/>
      <c r="H512" s="112"/>
      <c r="I512" s="112"/>
      <c r="J512" s="117">
        <f>SUBTOTAL(9,G512:I512)</f>
        <v>0</v>
      </c>
      <c r="K512" s="118">
        <f>IFERROR(J512/$J$18*100,"0.00")</f>
        <v>0</v>
      </c>
    </row>
    <row r="513" spans="1:11" ht="12.75" x14ac:dyDescent="0.2">
      <c r="A513" s="109">
        <v>2</v>
      </c>
      <c r="B513" s="110">
        <v>7</v>
      </c>
      <c r="C513" s="110">
        <v>3</v>
      </c>
      <c r="D513" s="110">
        <v>2</v>
      </c>
      <c r="E513" s="110"/>
      <c r="F513" s="123" t="s">
        <v>423</v>
      </c>
      <c r="G513" s="163">
        <f>+G514</f>
        <v>0</v>
      </c>
      <c r="H513" s="163">
        <f>+H514</f>
        <v>0</v>
      </c>
      <c r="I513" s="163">
        <f>+I514</f>
        <v>0</v>
      </c>
      <c r="J513" s="163">
        <f>+J514</f>
        <v>0</v>
      </c>
      <c r="K513" s="134">
        <f>+K514</f>
        <v>0</v>
      </c>
    </row>
    <row r="514" spans="1:11" ht="12.75" x14ac:dyDescent="0.2">
      <c r="A514" s="126">
        <v>2</v>
      </c>
      <c r="B514" s="127">
        <v>7</v>
      </c>
      <c r="C514" s="127">
        <v>3</v>
      </c>
      <c r="D514" s="127">
        <v>2</v>
      </c>
      <c r="E514" s="127" t="s">
        <v>58</v>
      </c>
      <c r="F514" s="156" t="s">
        <v>423</v>
      </c>
      <c r="G514" s="157"/>
      <c r="H514" s="157"/>
      <c r="I514" s="157"/>
      <c r="J514" s="129">
        <f>SUBTOTAL(9,G514:I514)</f>
        <v>0</v>
      </c>
      <c r="K514" s="130">
        <f>IFERROR(J514/$J$18*100,"0.00")</f>
        <v>0</v>
      </c>
    </row>
    <row r="515" spans="1:11" s="52" customFormat="1" x14ac:dyDescent="0.3">
      <c r="A515" s="158"/>
      <c r="B515" s="158"/>
      <c r="C515" s="158"/>
      <c r="D515" s="158"/>
      <c r="E515" s="158"/>
      <c r="F515" s="158"/>
      <c r="G515" s="158"/>
      <c r="H515" s="158"/>
      <c r="I515" s="158"/>
      <c r="J515" s="158"/>
    </row>
    <row r="516" spans="1:11" s="52" customFormat="1" x14ac:dyDescent="0.3">
      <c r="A516" s="158"/>
      <c r="B516" s="158"/>
      <c r="C516" s="158"/>
      <c r="D516" s="158"/>
      <c r="E516" s="158"/>
      <c r="F516" s="158"/>
      <c r="G516" s="158"/>
      <c r="H516" s="158"/>
      <c r="I516" s="158"/>
      <c r="J516" s="158"/>
    </row>
    <row r="517" spans="1:11" s="52" customFormat="1" x14ac:dyDescent="0.3">
      <c r="A517" s="158"/>
      <c r="B517" s="158"/>
      <c r="C517" s="158"/>
      <c r="D517" s="158"/>
      <c r="E517" s="158"/>
      <c r="F517" s="158"/>
      <c r="G517" s="158"/>
      <c r="H517" s="158"/>
      <c r="I517" s="158"/>
      <c r="J517" s="158"/>
    </row>
    <row r="518" spans="1:11" s="52" customFormat="1" x14ac:dyDescent="0.3">
      <c r="A518" s="158"/>
      <c r="B518" s="158"/>
      <c r="C518" s="158"/>
      <c r="D518" s="158"/>
      <c r="E518" s="158"/>
      <c r="F518" s="158"/>
      <c r="G518" s="158"/>
      <c r="H518" s="158"/>
      <c r="I518" s="158"/>
      <c r="J518" s="158"/>
    </row>
    <row r="519" spans="1:11" s="52" customFormat="1" x14ac:dyDescent="0.3">
      <c r="A519" s="158"/>
      <c r="B519" s="158"/>
      <c r="C519" s="158"/>
      <c r="D519" s="158"/>
      <c r="E519" s="158"/>
      <c r="F519" s="158"/>
      <c r="G519" s="158"/>
      <c r="H519" s="158"/>
      <c r="I519" s="158"/>
      <c r="J519" s="158"/>
    </row>
    <row r="520" spans="1:11" s="52" customFormat="1" x14ac:dyDescent="0.3">
      <c r="A520" s="158"/>
      <c r="B520" s="158"/>
      <c r="C520" s="158"/>
      <c r="D520" s="158"/>
      <c r="E520" s="158"/>
      <c r="F520" s="158"/>
      <c r="G520" s="158"/>
      <c r="H520" s="158"/>
      <c r="I520" s="158"/>
      <c r="J520" s="158"/>
    </row>
    <row r="521" spans="1:11" s="52" customFormat="1" x14ac:dyDescent="0.3">
      <c r="A521" s="158"/>
      <c r="B521" s="158"/>
      <c r="C521" s="158"/>
      <c r="D521" s="158"/>
      <c r="E521" s="158"/>
      <c r="F521" s="158"/>
      <c r="G521" s="158"/>
      <c r="H521" s="158"/>
      <c r="I521" s="158"/>
      <c r="J521" s="158"/>
    </row>
    <row r="522" spans="1:11" s="52" customFormat="1" x14ac:dyDescent="0.3">
      <c r="A522" s="158"/>
      <c r="B522" s="158"/>
      <c r="C522" s="158"/>
      <c r="D522" s="158"/>
      <c r="E522" s="158"/>
      <c r="F522" s="158"/>
      <c r="G522" s="158"/>
      <c r="H522" s="158"/>
      <c r="I522" s="158"/>
      <c r="J522" s="158"/>
    </row>
    <row r="523" spans="1:11" s="52" customFormat="1" x14ac:dyDescent="0.3">
      <c r="A523" s="158"/>
      <c r="B523" s="158"/>
      <c r="C523" s="158"/>
      <c r="D523" s="158"/>
      <c r="E523" s="158"/>
      <c r="F523" s="158"/>
      <c r="G523" s="158"/>
      <c r="H523" s="158"/>
      <c r="I523" s="158"/>
      <c r="J523" s="158"/>
    </row>
    <row r="524" spans="1:11" s="52" customFormat="1" x14ac:dyDescent="0.3">
      <c r="A524" s="158"/>
      <c r="B524" s="158"/>
      <c r="C524" s="158"/>
      <c r="D524" s="158"/>
      <c r="E524" s="158"/>
      <c r="F524" s="158"/>
      <c r="G524" s="158"/>
      <c r="H524" s="158"/>
      <c r="I524" s="158"/>
      <c r="J524" s="158"/>
    </row>
    <row r="525" spans="1:11" s="52" customFormat="1" x14ac:dyDescent="0.3">
      <c r="A525" s="158"/>
      <c r="B525" s="158"/>
      <c r="C525" s="158"/>
      <c r="D525" s="158"/>
      <c r="E525" s="158"/>
      <c r="F525" s="158"/>
      <c r="G525" s="158"/>
      <c r="H525" s="158"/>
      <c r="I525" s="158"/>
      <c r="J525" s="158"/>
    </row>
    <row r="526" spans="1:11" s="52" customFormat="1" x14ac:dyDescent="0.3">
      <c r="A526" s="158"/>
      <c r="B526" s="158"/>
      <c r="C526" s="158"/>
      <c r="D526" s="158"/>
      <c r="E526" s="158"/>
      <c r="F526" s="158"/>
      <c r="G526" s="158"/>
      <c r="H526" s="158"/>
      <c r="I526" s="158"/>
      <c r="J526" s="158"/>
    </row>
    <row r="527" spans="1:11" s="52" customFormat="1" x14ac:dyDescent="0.3">
      <c r="A527" s="158"/>
      <c r="B527" s="158"/>
      <c r="C527" s="158"/>
      <c r="D527" s="158"/>
      <c r="E527" s="158"/>
      <c r="F527" s="158"/>
      <c r="G527" s="158"/>
      <c r="H527" s="158"/>
      <c r="I527" s="158"/>
      <c r="J527" s="158"/>
    </row>
    <row r="528" spans="1:11" s="52" customFormat="1" x14ac:dyDescent="0.3">
      <c r="A528" s="158"/>
      <c r="B528" s="158"/>
      <c r="C528" s="158"/>
      <c r="D528" s="158"/>
      <c r="E528" s="158"/>
      <c r="F528" s="158"/>
      <c r="G528" s="158"/>
      <c r="H528" s="158"/>
      <c r="I528" s="158"/>
      <c r="J528" s="158"/>
    </row>
    <row r="529" spans="1:10" s="52" customFormat="1" x14ac:dyDescent="0.3">
      <c r="A529" s="158"/>
      <c r="B529" s="158"/>
      <c r="C529" s="158"/>
      <c r="D529" s="158"/>
      <c r="E529" s="158"/>
      <c r="F529" s="158"/>
      <c r="G529" s="158"/>
      <c r="H529" s="158"/>
      <c r="I529" s="158"/>
      <c r="J529" s="158"/>
    </row>
    <row r="530" spans="1:10" s="52" customFormat="1" x14ac:dyDescent="0.3">
      <c r="A530" s="158"/>
      <c r="B530" s="158"/>
      <c r="C530" s="158"/>
      <c r="D530" s="158"/>
      <c r="E530" s="158"/>
      <c r="F530" s="158"/>
      <c r="G530" s="158"/>
      <c r="H530" s="158"/>
      <c r="I530" s="158"/>
      <c r="J530" s="158"/>
    </row>
    <row r="531" spans="1:10" s="52" customFormat="1" x14ac:dyDescent="0.3">
      <c r="A531" s="158"/>
      <c r="B531" s="158"/>
      <c r="C531" s="158"/>
      <c r="D531" s="158"/>
      <c r="E531" s="158"/>
      <c r="F531" s="158"/>
      <c r="G531" s="158"/>
      <c r="H531" s="158"/>
      <c r="I531" s="158"/>
      <c r="J531" s="158"/>
    </row>
    <row r="532" spans="1:10" s="52" customFormat="1" x14ac:dyDescent="0.3">
      <c r="A532" s="158"/>
      <c r="B532" s="158"/>
      <c r="C532" s="158"/>
      <c r="D532" s="158"/>
      <c r="E532" s="158"/>
      <c r="F532" s="158"/>
      <c r="G532" s="158"/>
      <c r="H532" s="158"/>
      <c r="I532" s="158"/>
      <c r="J532" s="158"/>
    </row>
    <row r="533" spans="1:10" s="52" customFormat="1" x14ac:dyDescent="0.3">
      <c r="A533" s="158"/>
      <c r="B533" s="158"/>
      <c r="C533" s="158"/>
      <c r="D533" s="158"/>
      <c r="E533" s="158"/>
      <c r="F533" s="158"/>
      <c r="G533" s="158"/>
      <c r="H533" s="158"/>
      <c r="I533" s="158"/>
      <c r="J533" s="158"/>
    </row>
    <row r="534" spans="1:10" s="52" customFormat="1" x14ac:dyDescent="0.3">
      <c r="A534" s="158"/>
      <c r="B534" s="158"/>
      <c r="C534" s="158"/>
      <c r="D534" s="158"/>
      <c r="E534" s="158"/>
      <c r="F534" s="158"/>
      <c r="G534" s="158"/>
      <c r="H534" s="158"/>
      <c r="I534" s="158"/>
      <c r="J534" s="158"/>
    </row>
    <row r="535" spans="1:10" s="52" customFormat="1" x14ac:dyDescent="0.3">
      <c r="A535" s="158"/>
      <c r="B535" s="158"/>
      <c r="C535" s="158"/>
      <c r="D535" s="158"/>
      <c r="E535" s="158"/>
      <c r="F535" s="158"/>
      <c r="G535" s="158"/>
      <c r="H535" s="158"/>
      <c r="I535" s="158"/>
      <c r="J535" s="158"/>
    </row>
    <row r="536" spans="1:10" s="52" customFormat="1" x14ac:dyDescent="0.3">
      <c r="A536" s="158"/>
      <c r="B536" s="158"/>
      <c r="C536" s="158"/>
      <c r="D536" s="158"/>
      <c r="E536" s="158"/>
      <c r="F536" s="158"/>
      <c r="G536" s="158"/>
      <c r="H536" s="158"/>
      <c r="I536" s="158"/>
      <c r="J536" s="158"/>
    </row>
    <row r="537" spans="1:10" s="52" customFormat="1" x14ac:dyDescent="0.3">
      <c r="A537" s="158"/>
      <c r="B537" s="158"/>
      <c r="C537" s="158"/>
      <c r="D537" s="158"/>
      <c r="E537" s="158"/>
      <c r="F537" s="158"/>
      <c r="G537" s="158"/>
      <c r="H537" s="158"/>
      <c r="I537" s="158"/>
      <c r="J537" s="158"/>
    </row>
    <row r="538" spans="1:10" s="52" customFormat="1" x14ac:dyDescent="0.3">
      <c r="A538" s="158"/>
      <c r="B538" s="158"/>
      <c r="C538" s="158"/>
      <c r="D538" s="158"/>
      <c r="E538" s="158"/>
      <c r="F538" s="158"/>
      <c r="G538" s="158"/>
      <c r="H538" s="158"/>
      <c r="I538" s="158"/>
      <c r="J538" s="158"/>
    </row>
    <row r="539" spans="1:10" s="52" customFormat="1" x14ac:dyDescent="0.3">
      <c r="A539" s="158"/>
      <c r="B539" s="158"/>
      <c r="C539" s="158"/>
      <c r="D539" s="158"/>
      <c r="E539" s="158"/>
      <c r="F539" s="158"/>
      <c r="G539" s="158"/>
      <c r="H539" s="158"/>
      <c r="I539" s="158"/>
      <c r="J539" s="158"/>
    </row>
    <row r="540" spans="1:10" s="52" customFormat="1" x14ac:dyDescent="0.3">
      <c r="A540" s="158"/>
      <c r="B540" s="158"/>
      <c r="C540" s="158"/>
      <c r="D540" s="158"/>
      <c r="E540" s="158"/>
      <c r="F540" s="158"/>
      <c r="G540" s="158"/>
      <c r="H540" s="158"/>
      <c r="I540" s="158"/>
      <c r="J540" s="158"/>
    </row>
    <row r="541" spans="1:10" s="52" customFormat="1" x14ac:dyDescent="0.3">
      <c r="A541" s="158"/>
      <c r="B541" s="158"/>
      <c r="C541" s="158"/>
      <c r="D541" s="158"/>
      <c r="E541" s="158"/>
      <c r="F541" s="158"/>
      <c r="G541" s="158"/>
      <c r="H541" s="158"/>
      <c r="I541" s="158"/>
      <c r="J541" s="158"/>
    </row>
    <row r="542" spans="1:10" s="52" customFormat="1" x14ac:dyDescent="0.3">
      <c r="A542" s="158"/>
      <c r="B542" s="158"/>
      <c r="C542" s="158"/>
      <c r="D542" s="158"/>
      <c r="E542" s="158"/>
      <c r="F542" s="158"/>
      <c r="G542" s="158"/>
      <c r="H542" s="158"/>
      <c r="I542" s="158"/>
      <c r="J542" s="158"/>
    </row>
    <row r="543" spans="1:10" s="52" customFormat="1" x14ac:dyDescent="0.3">
      <c r="A543" s="158"/>
      <c r="B543" s="158"/>
      <c r="C543" s="158"/>
      <c r="D543" s="158"/>
      <c r="E543" s="158"/>
      <c r="F543" s="158"/>
      <c r="G543" s="158"/>
      <c r="H543" s="158"/>
      <c r="I543" s="158"/>
      <c r="J543" s="158"/>
    </row>
    <row r="544" spans="1:10" s="52" customFormat="1" x14ac:dyDescent="0.3">
      <c r="A544" s="158"/>
      <c r="B544" s="158"/>
      <c r="C544" s="158"/>
      <c r="D544" s="158"/>
      <c r="E544" s="158"/>
      <c r="F544" s="158"/>
      <c r="G544" s="158"/>
      <c r="H544" s="158"/>
      <c r="I544" s="158"/>
      <c r="J544" s="158"/>
    </row>
    <row r="545" spans="1:10" s="52" customFormat="1" x14ac:dyDescent="0.3">
      <c r="A545" s="158"/>
      <c r="B545" s="158"/>
      <c r="C545" s="158"/>
      <c r="D545" s="158"/>
      <c r="E545" s="158"/>
      <c r="F545" s="158"/>
      <c r="G545" s="158"/>
      <c r="H545" s="158"/>
      <c r="I545" s="158"/>
      <c r="J545" s="158"/>
    </row>
    <row r="546" spans="1:10" s="52" customFormat="1" x14ac:dyDescent="0.3">
      <c r="A546" s="158"/>
      <c r="B546" s="158"/>
      <c r="C546" s="158"/>
      <c r="D546" s="158"/>
      <c r="E546" s="158"/>
      <c r="F546" s="158"/>
      <c r="G546" s="158"/>
      <c r="H546" s="158"/>
      <c r="I546" s="158"/>
      <c r="J546" s="158"/>
    </row>
    <row r="547" spans="1:10" s="52" customFormat="1" x14ac:dyDescent="0.3">
      <c r="A547" s="158"/>
      <c r="B547" s="158"/>
      <c r="C547" s="158"/>
      <c r="D547" s="158"/>
      <c r="E547" s="158"/>
      <c r="F547" s="158"/>
      <c r="G547" s="158"/>
      <c r="H547" s="158"/>
      <c r="I547" s="158"/>
      <c r="J547" s="158"/>
    </row>
    <row r="548" spans="1:10" s="52" customFormat="1" x14ac:dyDescent="0.3">
      <c r="A548" s="158"/>
      <c r="B548" s="158"/>
      <c r="C548" s="158"/>
      <c r="D548" s="158"/>
      <c r="E548" s="158"/>
      <c r="F548" s="158"/>
      <c r="G548" s="158"/>
      <c r="H548" s="158"/>
      <c r="I548" s="158"/>
      <c r="J548" s="158"/>
    </row>
    <row r="549" spans="1:10" s="52" customFormat="1" x14ac:dyDescent="0.3">
      <c r="A549" s="158"/>
      <c r="B549" s="158"/>
      <c r="C549" s="158"/>
      <c r="D549" s="158"/>
      <c r="E549" s="158"/>
      <c r="F549" s="158"/>
      <c r="G549" s="158"/>
      <c r="H549" s="158"/>
      <c r="I549" s="158"/>
      <c r="J549" s="158"/>
    </row>
    <row r="550" spans="1:10" s="52" customFormat="1" x14ac:dyDescent="0.3">
      <c r="A550" s="158"/>
      <c r="B550" s="158"/>
      <c r="C550" s="158"/>
      <c r="D550" s="158"/>
      <c r="E550" s="158"/>
      <c r="F550" s="158"/>
      <c r="G550" s="158"/>
      <c r="H550" s="158"/>
      <c r="I550" s="158"/>
      <c r="J550" s="158"/>
    </row>
    <row r="551" spans="1:10" s="52" customFormat="1" x14ac:dyDescent="0.3">
      <c r="A551" s="158"/>
      <c r="B551" s="158"/>
      <c r="C551" s="158"/>
      <c r="D551" s="158"/>
      <c r="E551" s="158"/>
      <c r="F551" s="158"/>
      <c r="G551" s="158"/>
      <c r="H551" s="158"/>
      <c r="I551" s="158"/>
      <c r="J551" s="158"/>
    </row>
    <row r="552" spans="1:10" s="52" customFormat="1" x14ac:dyDescent="0.3">
      <c r="A552" s="158"/>
      <c r="B552" s="158"/>
      <c r="C552" s="158"/>
      <c r="D552" s="158"/>
      <c r="E552" s="158"/>
      <c r="F552" s="158"/>
      <c r="G552" s="158"/>
      <c r="H552" s="158"/>
      <c r="I552" s="158"/>
      <c r="J552" s="158"/>
    </row>
    <row r="553" spans="1:10" s="52" customFormat="1" x14ac:dyDescent="0.3">
      <c r="A553" s="158"/>
      <c r="B553" s="158"/>
      <c r="C553" s="158"/>
      <c r="D553" s="158"/>
      <c r="E553" s="158"/>
      <c r="F553" s="158"/>
      <c r="G553" s="158"/>
      <c r="H553" s="158"/>
      <c r="I553" s="158"/>
      <c r="J553" s="158"/>
    </row>
    <row r="554" spans="1:10" s="52" customFormat="1" x14ac:dyDescent="0.3">
      <c r="A554" s="158"/>
      <c r="B554" s="158"/>
      <c r="C554" s="158"/>
      <c r="D554" s="158"/>
      <c r="E554" s="158"/>
      <c r="F554" s="158"/>
      <c r="G554" s="158"/>
      <c r="H554" s="158"/>
      <c r="I554" s="158"/>
      <c r="J554" s="158"/>
    </row>
    <row r="555" spans="1:10" s="52" customFormat="1" x14ac:dyDescent="0.3">
      <c r="A555" s="158"/>
      <c r="B555" s="158"/>
      <c r="C555" s="158"/>
      <c r="D555" s="158"/>
      <c r="E555" s="158"/>
      <c r="F555" s="158"/>
      <c r="G555" s="158"/>
      <c r="H555" s="158"/>
      <c r="I555" s="158"/>
      <c r="J555" s="158"/>
    </row>
    <row r="556" spans="1:10" s="52" customFormat="1" x14ac:dyDescent="0.3">
      <c r="A556" s="158"/>
      <c r="B556" s="158"/>
      <c r="C556" s="158"/>
      <c r="D556" s="158"/>
      <c r="E556" s="158"/>
      <c r="F556" s="158"/>
      <c r="G556" s="158"/>
      <c r="H556" s="158"/>
      <c r="I556" s="158"/>
      <c r="J556" s="158"/>
    </row>
    <row r="557" spans="1:10" s="52" customFormat="1" x14ac:dyDescent="0.3">
      <c r="A557" s="158"/>
      <c r="B557" s="158"/>
      <c r="C557" s="158"/>
      <c r="D557" s="158"/>
      <c r="E557" s="158"/>
      <c r="F557" s="158"/>
      <c r="G557" s="158"/>
      <c r="H557" s="158"/>
      <c r="I557" s="158"/>
      <c r="J557" s="158"/>
    </row>
    <row r="558" spans="1:10" s="52" customFormat="1" x14ac:dyDescent="0.3">
      <c r="A558" s="158"/>
      <c r="B558" s="158"/>
      <c r="C558" s="158"/>
      <c r="D558" s="158"/>
      <c r="E558" s="158"/>
      <c r="F558" s="158"/>
      <c r="G558" s="158"/>
      <c r="H558" s="158"/>
      <c r="I558" s="158"/>
      <c r="J558" s="158"/>
    </row>
    <row r="559" spans="1:10" s="52" customFormat="1" x14ac:dyDescent="0.3">
      <c r="A559" s="158"/>
      <c r="B559" s="158"/>
      <c r="C559" s="158"/>
      <c r="D559" s="158"/>
      <c r="E559" s="158"/>
      <c r="F559" s="158"/>
      <c r="G559" s="158"/>
      <c r="H559" s="158"/>
      <c r="I559" s="158"/>
      <c r="J559" s="158"/>
    </row>
    <row r="560" spans="1:10" s="52" customFormat="1" x14ac:dyDescent="0.3">
      <c r="A560" s="158"/>
      <c r="B560" s="158"/>
      <c r="C560" s="158"/>
      <c r="D560" s="158"/>
      <c r="E560" s="158"/>
      <c r="F560" s="158"/>
      <c r="G560" s="158"/>
      <c r="H560" s="158"/>
      <c r="I560" s="158"/>
      <c r="J560" s="158"/>
    </row>
    <row r="561" spans="1:10" s="52" customFormat="1" x14ac:dyDescent="0.3">
      <c r="A561" s="158"/>
      <c r="B561" s="158"/>
      <c r="C561" s="158"/>
      <c r="D561" s="158"/>
      <c r="E561" s="158"/>
      <c r="F561" s="158"/>
      <c r="G561" s="158"/>
      <c r="H561" s="158"/>
      <c r="I561" s="158"/>
      <c r="J561" s="158"/>
    </row>
    <row r="562" spans="1:10" s="52" customFormat="1" x14ac:dyDescent="0.3">
      <c r="A562" s="158"/>
      <c r="B562" s="158"/>
      <c r="C562" s="158"/>
      <c r="D562" s="158"/>
      <c r="E562" s="158"/>
      <c r="F562" s="158"/>
      <c r="G562" s="158"/>
      <c r="H562" s="158"/>
      <c r="I562" s="158"/>
      <c r="J562" s="158"/>
    </row>
    <row r="563" spans="1:10" s="52" customFormat="1" x14ac:dyDescent="0.3">
      <c r="A563" s="158"/>
      <c r="B563" s="158"/>
      <c r="C563" s="158"/>
      <c r="D563" s="158"/>
      <c r="E563" s="158"/>
      <c r="F563" s="158"/>
      <c r="G563" s="158"/>
      <c r="H563" s="158"/>
      <c r="I563" s="158"/>
      <c r="J563" s="158"/>
    </row>
    <row r="564" spans="1:10" s="52" customFormat="1" x14ac:dyDescent="0.3">
      <c r="A564" s="158"/>
      <c r="B564" s="158"/>
      <c r="C564" s="158"/>
      <c r="D564" s="158"/>
      <c r="E564" s="158"/>
      <c r="F564" s="158"/>
      <c r="G564" s="158"/>
      <c r="H564" s="158"/>
      <c r="I564" s="158"/>
      <c r="J564" s="158"/>
    </row>
    <row r="565" spans="1:10" s="52" customFormat="1" x14ac:dyDescent="0.3">
      <c r="A565" s="158"/>
      <c r="B565" s="158"/>
      <c r="C565" s="158"/>
      <c r="D565" s="158"/>
      <c r="E565" s="158"/>
      <c r="F565" s="158"/>
      <c r="G565" s="158"/>
      <c r="H565" s="158"/>
      <c r="I565" s="158"/>
      <c r="J565" s="158"/>
    </row>
    <row r="566" spans="1:10" s="52" customFormat="1" x14ac:dyDescent="0.3">
      <c r="A566" s="158"/>
      <c r="B566" s="158"/>
      <c r="C566" s="158"/>
      <c r="D566" s="158"/>
      <c r="E566" s="158"/>
      <c r="F566" s="158"/>
      <c r="G566" s="158"/>
      <c r="H566" s="158"/>
      <c r="I566" s="158"/>
      <c r="J566" s="158"/>
    </row>
    <row r="567" spans="1:10" s="52" customFormat="1" x14ac:dyDescent="0.3">
      <c r="A567" s="158"/>
      <c r="B567" s="158"/>
      <c r="C567" s="158"/>
      <c r="D567" s="158"/>
      <c r="E567" s="158"/>
      <c r="F567" s="158"/>
      <c r="G567" s="158"/>
      <c r="H567" s="158"/>
      <c r="I567" s="158"/>
      <c r="J567" s="158"/>
    </row>
    <row r="568" spans="1:10" s="52" customFormat="1" x14ac:dyDescent="0.3">
      <c r="A568" s="158"/>
      <c r="B568" s="158"/>
      <c r="C568" s="158"/>
      <c r="D568" s="158"/>
      <c r="E568" s="158"/>
      <c r="F568" s="158"/>
      <c r="G568" s="158"/>
      <c r="H568" s="158"/>
      <c r="I568" s="158"/>
      <c r="J568" s="158"/>
    </row>
    <row r="569" spans="1:10" s="52" customFormat="1" x14ac:dyDescent="0.3">
      <c r="A569" s="158"/>
      <c r="B569" s="158"/>
      <c r="C569" s="158"/>
      <c r="D569" s="158"/>
      <c r="E569" s="158"/>
      <c r="F569" s="158"/>
      <c r="G569" s="158"/>
      <c r="H569" s="158"/>
      <c r="I569" s="158"/>
      <c r="J569" s="158"/>
    </row>
    <row r="570" spans="1:10" s="52" customFormat="1" x14ac:dyDescent="0.3">
      <c r="A570" s="158"/>
      <c r="B570" s="158"/>
      <c r="C570" s="158"/>
      <c r="D570" s="158"/>
      <c r="E570" s="158"/>
      <c r="F570" s="158"/>
      <c r="G570" s="158"/>
      <c r="H570" s="158"/>
      <c r="I570" s="158"/>
      <c r="J570" s="158"/>
    </row>
    <row r="571" spans="1:10" s="52" customFormat="1" x14ac:dyDescent="0.3">
      <c r="A571" s="158"/>
      <c r="B571" s="158"/>
      <c r="C571" s="158"/>
      <c r="D571" s="158"/>
      <c r="E571" s="158"/>
      <c r="F571" s="158"/>
      <c r="G571" s="158"/>
      <c r="H571" s="158"/>
      <c r="I571" s="158"/>
      <c r="J571" s="158"/>
    </row>
    <row r="572" spans="1:10" s="52" customFormat="1" x14ac:dyDescent="0.3">
      <c r="A572" s="158"/>
      <c r="B572" s="158"/>
      <c r="C572" s="158"/>
      <c r="D572" s="158"/>
      <c r="E572" s="158"/>
      <c r="F572" s="158"/>
      <c r="G572" s="158"/>
      <c r="H572" s="158"/>
      <c r="I572" s="158"/>
      <c r="J572" s="158"/>
    </row>
    <row r="573" spans="1:10" s="52" customFormat="1" x14ac:dyDescent="0.3">
      <c r="A573" s="158"/>
      <c r="B573" s="158"/>
      <c r="C573" s="158"/>
      <c r="D573" s="158"/>
      <c r="E573" s="158"/>
      <c r="F573" s="158"/>
      <c r="G573" s="158"/>
      <c r="H573" s="158"/>
      <c r="I573" s="158"/>
      <c r="J573" s="158"/>
    </row>
    <row r="574" spans="1:10" s="52" customFormat="1" x14ac:dyDescent="0.3">
      <c r="A574" s="158"/>
      <c r="B574" s="158"/>
      <c r="C574" s="158"/>
      <c r="D574" s="158"/>
      <c r="E574" s="158"/>
      <c r="F574" s="158"/>
      <c r="G574" s="158"/>
      <c r="H574" s="158"/>
      <c r="I574" s="158"/>
      <c r="J574" s="158"/>
    </row>
    <row r="575" spans="1:10" s="52" customFormat="1" x14ac:dyDescent="0.3">
      <c r="A575" s="158"/>
      <c r="B575" s="158"/>
      <c r="C575" s="158"/>
      <c r="D575" s="158"/>
      <c r="E575" s="158"/>
      <c r="F575" s="158"/>
      <c r="G575" s="158"/>
      <c r="H575" s="158"/>
      <c r="I575" s="158"/>
      <c r="J575" s="158"/>
    </row>
    <row r="576" spans="1:10" s="52" customFormat="1" x14ac:dyDescent="0.3">
      <c r="A576" s="158"/>
      <c r="B576" s="158"/>
      <c r="C576" s="158"/>
      <c r="D576" s="158"/>
      <c r="E576" s="158"/>
      <c r="F576" s="158"/>
      <c r="G576" s="158"/>
      <c r="H576" s="158"/>
      <c r="I576" s="158"/>
      <c r="J576" s="158"/>
    </row>
    <row r="577" spans="1:10" s="52" customFormat="1" x14ac:dyDescent="0.3">
      <c r="A577" s="158"/>
      <c r="B577" s="158"/>
      <c r="C577" s="158"/>
      <c r="D577" s="158"/>
      <c r="E577" s="158"/>
      <c r="F577" s="158"/>
      <c r="G577" s="158"/>
      <c r="H577" s="158"/>
      <c r="I577" s="158"/>
      <c r="J577" s="158"/>
    </row>
    <row r="578" spans="1:10" s="52" customFormat="1" x14ac:dyDescent="0.3">
      <c r="A578" s="158"/>
      <c r="B578" s="158"/>
      <c r="C578" s="158"/>
      <c r="D578" s="158"/>
      <c r="E578" s="158"/>
      <c r="F578" s="158"/>
      <c r="G578" s="158"/>
      <c r="H578" s="158"/>
      <c r="I578" s="158"/>
      <c r="J578" s="158"/>
    </row>
    <row r="579" spans="1:10" s="52" customFormat="1" x14ac:dyDescent="0.3">
      <c r="A579" s="158"/>
      <c r="B579" s="158"/>
      <c r="C579" s="158"/>
      <c r="D579" s="158"/>
      <c r="E579" s="158"/>
      <c r="F579" s="158"/>
      <c r="G579" s="158"/>
      <c r="H579" s="158"/>
      <c r="I579" s="158"/>
      <c r="J579" s="158"/>
    </row>
    <row r="580" spans="1:10" s="52" customFormat="1" x14ac:dyDescent="0.3">
      <c r="A580" s="158"/>
      <c r="B580" s="158"/>
      <c r="C580" s="158"/>
      <c r="D580" s="158"/>
      <c r="E580" s="158"/>
      <c r="F580" s="158"/>
      <c r="G580" s="158"/>
      <c r="H580" s="158"/>
      <c r="I580" s="158"/>
      <c r="J580" s="158"/>
    </row>
    <row r="581" spans="1:10" s="52" customFormat="1" x14ac:dyDescent="0.3">
      <c r="A581" s="158"/>
      <c r="B581" s="158"/>
      <c r="C581" s="158"/>
      <c r="D581" s="158"/>
      <c r="E581" s="158"/>
      <c r="F581" s="158"/>
      <c r="G581" s="158"/>
      <c r="H581" s="158"/>
      <c r="I581" s="158"/>
      <c r="J581" s="158"/>
    </row>
    <row r="582" spans="1:10" s="52" customFormat="1" x14ac:dyDescent="0.3">
      <c r="A582" s="158"/>
      <c r="B582" s="158"/>
      <c r="C582" s="158"/>
      <c r="D582" s="158"/>
      <c r="E582" s="158"/>
      <c r="F582" s="158"/>
      <c r="G582" s="158"/>
      <c r="H582" s="158"/>
      <c r="I582" s="158"/>
      <c r="J582" s="158"/>
    </row>
    <row r="583" spans="1:10" s="52" customFormat="1" x14ac:dyDescent="0.3">
      <c r="A583" s="158"/>
      <c r="B583" s="158"/>
      <c r="C583" s="158"/>
      <c r="D583" s="158"/>
      <c r="E583" s="158"/>
      <c r="F583" s="158"/>
      <c r="G583" s="158"/>
      <c r="H583" s="158"/>
      <c r="I583" s="158"/>
      <c r="J583" s="158"/>
    </row>
    <row r="584" spans="1:10" s="52" customFormat="1" x14ac:dyDescent="0.3">
      <c r="A584" s="158"/>
      <c r="B584" s="158"/>
      <c r="C584" s="158"/>
      <c r="D584" s="158"/>
      <c r="E584" s="158"/>
      <c r="F584" s="158"/>
      <c r="G584" s="158"/>
      <c r="H584" s="158"/>
      <c r="I584" s="158"/>
      <c r="J584" s="158"/>
    </row>
    <row r="585" spans="1:10" s="52" customFormat="1" x14ac:dyDescent="0.3">
      <c r="A585" s="158"/>
      <c r="B585" s="158"/>
      <c r="C585" s="158"/>
      <c r="D585" s="158"/>
      <c r="E585" s="158"/>
      <c r="F585" s="158"/>
      <c r="G585" s="158"/>
      <c r="H585" s="158"/>
      <c r="I585" s="158"/>
      <c r="J585" s="158"/>
    </row>
    <row r="586" spans="1:10" s="52" customFormat="1" x14ac:dyDescent="0.3">
      <c r="A586" s="158"/>
      <c r="B586" s="158"/>
      <c r="C586" s="158"/>
      <c r="D586" s="158"/>
      <c r="E586" s="158"/>
      <c r="F586" s="158"/>
      <c r="G586" s="158"/>
      <c r="H586" s="158"/>
      <c r="I586" s="158"/>
      <c r="J586" s="158"/>
    </row>
    <row r="587" spans="1:10" s="52" customFormat="1" x14ac:dyDescent="0.3">
      <c r="A587" s="158"/>
      <c r="B587" s="158"/>
      <c r="C587" s="158"/>
      <c r="D587" s="158"/>
      <c r="E587" s="158"/>
      <c r="F587" s="158"/>
      <c r="G587" s="158"/>
      <c r="H587" s="158"/>
      <c r="I587" s="158"/>
      <c r="J587" s="158"/>
    </row>
    <row r="588" spans="1:10" s="52" customFormat="1" x14ac:dyDescent="0.3">
      <c r="A588" s="158"/>
      <c r="B588" s="158"/>
      <c r="C588" s="158"/>
      <c r="D588" s="158"/>
      <c r="E588" s="158"/>
      <c r="F588" s="158"/>
      <c r="G588" s="158"/>
      <c r="H588" s="158"/>
      <c r="I588" s="158"/>
      <c r="J588" s="158"/>
    </row>
    <row r="589" spans="1:10" s="52" customFormat="1" x14ac:dyDescent="0.3">
      <c r="A589" s="158"/>
      <c r="B589" s="158"/>
      <c r="C589" s="158"/>
      <c r="D589" s="158"/>
      <c r="E589" s="158"/>
      <c r="F589" s="158"/>
      <c r="G589" s="158"/>
      <c r="H589" s="158"/>
      <c r="I589" s="158"/>
      <c r="J589" s="158"/>
    </row>
    <row r="590" spans="1:10" s="52" customFormat="1" x14ac:dyDescent="0.3">
      <c r="A590" s="158"/>
      <c r="B590" s="158"/>
      <c r="C590" s="158"/>
      <c r="D590" s="158"/>
      <c r="E590" s="158"/>
      <c r="F590" s="158"/>
      <c r="G590" s="158"/>
      <c r="H590" s="158"/>
      <c r="I590" s="158"/>
      <c r="J590" s="158"/>
    </row>
    <row r="591" spans="1:10" s="52" customFormat="1" x14ac:dyDescent="0.3">
      <c r="A591" s="158"/>
      <c r="B591" s="158"/>
      <c r="C591" s="158"/>
      <c r="D591" s="158"/>
      <c r="E591" s="158"/>
      <c r="F591" s="158"/>
      <c r="G591" s="158"/>
      <c r="H591" s="158"/>
      <c r="I591" s="158"/>
      <c r="J591" s="158"/>
    </row>
    <row r="592" spans="1:10" s="52" customFormat="1" x14ac:dyDescent="0.3">
      <c r="A592" s="158"/>
      <c r="B592" s="158"/>
      <c r="C592" s="158"/>
      <c r="D592" s="158"/>
      <c r="E592" s="158"/>
      <c r="F592" s="158"/>
      <c r="G592" s="158"/>
      <c r="H592" s="158"/>
      <c r="I592" s="158"/>
      <c r="J592" s="158"/>
    </row>
    <row r="593" spans="1:10" s="52" customFormat="1" x14ac:dyDescent="0.3">
      <c r="A593" s="158"/>
      <c r="B593" s="158"/>
      <c r="C593" s="158"/>
      <c r="D593" s="158"/>
      <c r="E593" s="158"/>
      <c r="F593" s="158"/>
      <c r="G593" s="158"/>
      <c r="H593" s="158"/>
      <c r="I593" s="158"/>
      <c r="J593" s="158"/>
    </row>
    <row r="594" spans="1:10" s="52" customFormat="1" x14ac:dyDescent="0.3">
      <c r="A594" s="158"/>
      <c r="B594" s="158"/>
      <c r="C594" s="158"/>
      <c r="D594" s="158"/>
      <c r="E594" s="158"/>
      <c r="F594" s="158"/>
      <c r="G594" s="158"/>
      <c r="H594" s="158"/>
      <c r="I594" s="158"/>
      <c r="J594" s="158"/>
    </row>
    <row r="595" spans="1:10" s="52" customFormat="1" x14ac:dyDescent="0.3">
      <c r="A595" s="158"/>
      <c r="B595" s="158"/>
      <c r="C595" s="158"/>
      <c r="D595" s="158"/>
      <c r="E595" s="158"/>
      <c r="F595" s="158"/>
      <c r="G595" s="158"/>
      <c r="H595" s="158"/>
      <c r="I595" s="158"/>
      <c r="J595" s="158"/>
    </row>
    <row r="596" spans="1:10" s="52" customFormat="1" x14ac:dyDescent="0.3">
      <c r="A596" s="158"/>
      <c r="B596" s="158"/>
      <c r="C596" s="158"/>
      <c r="D596" s="158"/>
      <c r="E596" s="158"/>
      <c r="F596" s="158"/>
      <c r="G596" s="158"/>
      <c r="H596" s="158"/>
      <c r="I596" s="158"/>
      <c r="J596" s="158"/>
    </row>
    <row r="597" spans="1:10" s="52" customFormat="1" x14ac:dyDescent="0.3">
      <c r="A597" s="158"/>
      <c r="B597" s="158"/>
      <c r="C597" s="158"/>
      <c r="D597" s="158"/>
      <c r="E597" s="158"/>
      <c r="F597" s="158"/>
      <c r="G597" s="158"/>
      <c r="H597" s="158"/>
      <c r="I597" s="158"/>
      <c r="J597" s="158"/>
    </row>
    <row r="598" spans="1:10" s="52" customFormat="1" x14ac:dyDescent="0.3">
      <c r="A598" s="158"/>
      <c r="B598" s="158"/>
      <c r="C598" s="158"/>
      <c r="D598" s="158"/>
      <c r="E598" s="158"/>
      <c r="F598" s="158"/>
      <c r="G598" s="158"/>
      <c r="H598" s="158"/>
      <c r="I598" s="158"/>
      <c r="J598" s="158"/>
    </row>
    <row r="599" spans="1:10" s="52" customFormat="1" x14ac:dyDescent="0.3">
      <c r="A599" s="158"/>
      <c r="B599" s="158"/>
      <c r="C599" s="158"/>
      <c r="D599" s="158"/>
      <c r="E599" s="158"/>
      <c r="F599" s="158"/>
      <c r="G599" s="158"/>
      <c r="H599" s="158"/>
      <c r="I599" s="158"/>
      <c r="J599" s="158"/>
    </row>
    <row r="600" spans="1:10" s="52" customFormat="1" x14ac:dyDescent="0.3">
      <c r="A600" s="158"/>
      <c r="B600" s="158"/>
      <c r="C600" s="158"/>
      <c r="D600" s="158"/>
      <c r="E600" s="158"/>
      <c r="F600" s="158"/>
      <c r="G600" s="158"/>
      <c r="H600" s="158"/>
      <c r="I600" s="158"/>
      <c r="J600" s="158"/>
    </row>
    <row r="601" spans="1:10" s="52" customFormat="1" x14ac:dyDescent="0.3">
      <c r="A601" s="158"/>
      <c r="B601" s="158"/>
      <c r="C601" s="158"/>
      <c r="D601" s="158"/>
      <c r="E601" s="158"/>
      <c r="F601" s="158"/>
      <c r="G601" s="158"/>
      <c r="H601" s="158"/>
      <c r="I601" s="158"/>
      <c r="J601" s="158"/>
    </row>
    <row r="602" spans="1:10" s="52" customFormat="1" x14ac:dyDescent="0.3">
      <c r="A602" s="158"/>
      <c r="B602" s="158"/>
      <c r="C602" s="158"/>
      <c r="D602" s="158"/>
      <c r="E602" s="158"/>
      <c r="F602" s="158"/>
      <c r="G602" s="158"/>
      <c r="H602" s="158"/>
      <c r="I602" s="158"/>
      <c r="J602" s="158"/>
    </row>
    <row r="603" spans="1:10" s="52" customFormat="1" x14ac:dyDescent="0.3">
      <c r="A603" s="158"/>
      <c r="B603" s="158"/>
      <c r="C603" s="158"/>
      <c r="D603" s="158"/>
      <c r="E603" s="158"/>
      <c r="F603" s="158"/>
      <c r="G603" s="158"/>
      <c r="H603" s="158"/>
      <c r="I603" s="158"/>
      <c r="J603" s="158"/>
    </row>
    <row r="604" spans="1:10" s="52" customFormat="1" x14ac:dyDescent="0.3">
      <c r="A604" s="158"/>
      <c r="B604" s="158"/>
      <c r="C604" s="158"/>
      <c r="D604" s="158"/>
      <c r="E604" s="158"/>
      <c r="F604" s="158"/>
      <c r="G604" s="158"/>
      <c r="H604" s="158"/>
      <c r="I604" s="158"/>
      <c r="J604" s="158"/>
    </row>
    <row r="605" spans="1:10" s="52" customFormat="1" x14ac:dyDescent="0.3">
      <c r="A605" s="158"/>
      <c r="B605" s="158"/>
      <c r="C605" s="158"/>
      <c r="D605" s="158"/>
      <c r="E605" s="158"/>
      <c r="F605" s="158"/>
      <c r="G605" s="158"/>
      <c r="H605" s="158"/>
      <c r="I605" s="158"/>
      <c r="J605" s="158"/>
    </row>
    <row r="606" spans="1:10" s="52" customFormat="1" x14ac:dyDescent="0.3">
      <c r="A606" s="158"/>
      <c r="B606" s="158"/>
      <c r="C606" s="158"/>
      <c r="D606" s="158"/>
      <c r="E606" s="158"/>
      <c r="F606" s="158"/>
      <c r="G606" s="158"/>
      <c r="H606" s="158"/>
      <c r="I606" s="158"/>
      <c r="J606" s="158"/>
    </row>
    <row r="607" spans="1:10" s="52" customFormat="1" x14ac:dyDescent="0.3">
      <c r="A607" s="158"/>
      <c r="B607" s="158"/>
      <c r="C607" s="158"/>
      <c r="D607" s="158"/>
      <c r="E607" s="158"/>
      <c r="F607" s="158"/>
      <c r="G607" s="158"/>
      <c r="H607" s="158"/>
      <c r="I607" s="158"/>
      <c r="J607" s="158"/>
    </row>
    <row r="608" spans="1:10" s="52" customFormat="1" x14ac:dyDescent="0.3">
      <c r="A608" s="158"/>
      <c r="B608" s="158"/>
      <c r="C608" s="158"/>
      <c r="D608" s="158"/>
      <c r="E608" s="158"/>
      <c r="F608" s="158"/>
      <c r="G608" s="158"/>
      <c r="H608" s="158"/>
      <c r="I608" s="158"/>
      <c r="J608" s="158"/>
    </row>
    <row r="609" spans="1:10" s="52" customFormat="1" x14ac:dyDescent="0.3">
      <c r="A609" s="158"/>
      <c r="B609" s="158"/>
      <c r="C609" s="158"/>
      <c r="D609" s="158"/>
      <c r="E609" s="158"/>
      <c r="F609" s="158"/>
      <c r="G609" s="158"/>
      <c r="H609" s="158"/>
      <c r="I609" s="158"/>
      <c r="J609" s="158"/>
    </row>
    <row r="610" spans="1:10" s="52" customFormat="1" x14ac:dyDescent="0.3">
      <c r="A610" s="158"/>
      <c r="B610" s="158"/>
      <c r="C610" s="158"/>
      <c r="D610" s="158"/>
      <c r="E610" s="158"/>
      <c r="F610" s="158"/>
      <c r="G610" s="158"/>
      <c r="H610" s="158"/>
      <c r="I610" s="158"/>
      <c r="J610" s="158"/>
    </row>
    <row r="611" spans="1:10" s="52" customFormat="1" x14ac:dyDescent="0.3">
      <c r="A611" s="158"/>
      <c r="B611" s="158"/>
      <c r="C611" s="158"/>
      <c r="D611" s="158"/>
      <c r="E611" s="158"/>
      <c r="F611" s="158"/>
      <c r="G611" s="158"/>
      <c r="H611" s="158"/>
      <c r="I611" s="158"/>
      <c r="J611" s="158"/>
    </row>
    <row r="612" spans="1:10" s="52" customFormat="1" x14ac:dyDescent="0.3">
      <c r="A612" s="158"/>
      <c r="B612" s="158"/>
      <c r="C612" s="158"/>
      <c r="D612" s="158"/>
      <c r="E612" s="158"/>
      <c r="F612" s="158"/>
      <c r="G612" s="158"/>
      <c r="H612" s="158"/>
      <c r="I612" s="158"/>
      <c r="J612" s="158"/>
    </row>
    <row r="613" spans="1:10" s="52" customFormat="1" x14ac:dyDescent="0.3">
      <c r="A613" s="158"/>
      <c r="B613" s="158"/>
      <c r="C613" s="158"/>
      <c r="D613" s="158"/>
      <c r="E613" s="158"/>
      <c r="F613" s="158"/>
      <c r="G613" s="158"/>
      <c r="H613" s="158"/>
      <c r="I613" s="158"/>
      <c r="J613" s="158"/>
    </row>
    <row r="614" spans="1:10" s="52" customFormat="1" x14ac:dyDescent="0.3">
      <c r="A614" s="158"/>
      <c r="B614" s="158"/>
      <c r="C614" s="158"/>
      <c r="D614" s="158"/>
      <c r="E614" s="158"/>
      <c r="F614" s="158"/>
      <c r="G614" s="158"/>
      <c r="H614" s="158"/>
      <c r="I614" s="158"/>
      <c r="J614" s="158"/>
    </row>
    <row r="615" spans="1:10" s="52" customFormat="1" x14ac:dyDescent="0.3">
      <c r="A615" s="158"/>
      <c r="B615" s="158"/>
      <c r="C615" s="158"/>
      <c r="D615" s="158"/>
      <c r="E615" s="158"/>
      <c r="F615" s="158"/>
      <c r="G615" s="158"/>
      <c r="H615" s="158"/>
      <c r="I615" s="158"/>
      <c r="J615" s="158"/>
    </row>
    <row r="616" spans="1:10" s="52" customFormat="1" x14ac:dyDescent="0.3">
      <c r="A616" s="158"/>
      <c r="B616" s="158"/>
      <c r="C616" s="158"/>
      <c r="D616" s="158"/>
      <c r="E616" s="158"/>
      <c r="F616" s="158"/>
      <c r="G616" s="158"/>
      <c r="H616" s="158"/>
      <c r="I616" s="158"/>
      <c r="J616" s="158"/>
    </row>
    <row r="617" spans="1:10" s="52" customFormat="1" x14ac:dyDescent="0.3">
      <c r="A617" s="158"/>
      <c r="B617" s="158"/>
      <c r="C617" s="158"/>
      <c r="D617" s="158"/>
      <c r="E617" s="158"/>
      <c r="F617" s="158"/>
      <c r="G617" s="158"/>
      <c r="H617" s="158"/>
      <c r="I617" s="158"/>
      <c r="J617" s="158"/>
    </row>
    <row r="618" spans="1:10" s="52" customFormat="1" x14ac:dyDescent="0.3">
      <c r="A618" s="158"/>
      <c r="B618" s="158"/>
      <c r="C618" s="158"/>
      <c r="D618" s="158"/>
      <c r="E618" s="158"/>
      <c r="F618" s="158"/>
      <c r="G618" s="158"/>
      <c r="H618" s="158"/>
      <c r="I618" s="158"/>
      <c r="J618" s="158"/>
    </row>
    <row r="619" spans="1:10" s="52" customFormat="1" x14ac:dyDescent="0.3">
      <c r="A619" s="158"/>
      <c r="B619" s="158"/>
      <c r="C619" s="158"/>
      <c r="D619" s="158"/>
      <c r="E619" s="158"/>
      <c r="F619" s="158"/>
      <c r="G619" s="158"/>
      <c r="H619" s="158"/>
      <c r="I619" s="158"/>
      <c r="J619" s="158"/>
    </row>
    <row r="620" spans="1:10" s="52" customFormat="1" x14ac:dyDescent="0.3">
      <c r="A620" s="158"/>
      <c r="B620" s="158"/>
      <c r="C620" s="158"/>
      <c r="D620" s="158"/>
      <c r="E620" s="158"/>
      <c r="F620" s="158"/>
      <c r="G620" s="158"/>
      <c r="H620" s="158"/>
      <c r="I620" s="158"/>
      <c r="J620" s="158"/>
    </row>
    <row r="621" spans="1:10" s="52" customFormat="1" x14ac:dyDescent="0.3">
      <c r="A621" s="158"/>
      <c r="B621" s="158"/>
      <c r="C621" s="158"/>
      <c r="D621" s="158"/>
      <c r="E621" s="158"/>
      <c r="F621" s="158"/>
      <c r="G621" s="158"/>
      <c r="H621" s="158"/>
      <c r="I621" s="158"/>
      <c r="J621" s="158"/>
    </row>
    <row r="622" spans="1:10" s="52" customFormat="1" x14ac:dyDescent="0.3">
      <c r="A622" s="158"/>
      <c r="B622" s="158"/>
      <c r="C622" s="158"/>
      <c r="D622" s="158"/>
      <c r="E622" s="158"/>
      <c r="F622" s="158"/>
      <c r="G622" s="158"/>
      <c r="H622" s="158"/>
      <c r="I622" s="158"/>
      <c r="J622" s="158"/>
    </row>
    <row r="623" spans="1:10" s="52" customFormat="1" x14ac:dyDescent="0.3">
      <c r="A623" s="158"/>
      <c r="B623" s="158"/>
      <c r="C623" s="158"/>
      <c r="D623" s="158"/>
      <c r="E623" s="158"/>
      <c r="F623" s="158"/>
      <c r="G623" s="158"/>
      <c r="H623" s="158"/>
      <c r="I623" s="158"/>
      <c r="J623" s="158"/>
    </row>
    <row r="624" spans="1:10" s="52" customFormat="1" x14ac:dyDescent="0.3">
      <c r="A624" s="158"/>
      <c r="B624" s="158"/>
      <c r="C624" s="158"/>
      <c r="D624" s="158"/>
      <c r="E624" s="158"/>
      <c r="F624" s="158"/>
      <c r="G624" s="158"/>
      <c r="H624" s="158"/>
      <c r="I624" s="158"/>
      <c r="J624" s="158"/>
    </row>
    <row r="625" spans="1:10" s="52" customFormat="1" x14ac:dyDescent="0.3">
      <c r="A625" s="158"/>
      <c r="B625" s="158"/>
      <c r="C625" s="158"/>
      <c r="D625" s="158"/>
      <c r="E625" s="158"/>
      <c r="F625" s="158"/>
      <c r="G625" s="158"/>
      <c r="H625" s="158"/>
      <c r="I625" s="158"/>
      <c r="J625" s="158"/>
    </row>
    <row r="626" spans="1:10" s="52" customFormat="1" x14ac:dyDescent="0.3">
      <c r="A626" s="158"/>
      <c r="B626" s="158"/>
      <c r="C626" s="158"/>
      <c r="D626" s="158"/>
      <c r="E626" s="158"/>
      <c r="F626" s="158"/>
      <c r="G626" s="158"/>
      <c r="H626" s="158"/>
      <c r="I626" s="158"/>
      <c r="J626" s="158"/>
    </row>
    <row r="627" spans="1:10" s="52" customFormat="1" x14ac:dyDescent="0.3">
      <c r="A627" s="158"/>
      <c r="B627" s="158"/>
      <c r="C627" s="158"/>
      <c r="D627" s="158"/>
      <c r="E627" s="158"/>
      <c r="F627" s="158"/>
      <c r="G627" s="158"/>
      <c r="H627" s="158"/>
      <c r="I627" s="158"/>
      <c r="J627" s="158"/>
    </row>
    <row r="628" spans="1:10" s="52" customFormat="1" x14ac:dyDescent="0.3">
      <c r="A628" s="158"/>
      <c r="B628" s="158"/>
      <c r="C628" s="158"/>
      <c r="D628" s="158"/>
      <c r="E628" s="158"/>
      <c r="F628" s="158"/>
      <c r="G628" s="158"/>
      <c r="H628" s="158"/>
      <c r="I628" s="158"/>
      <c r="J628" s="158"/>
    </row>
    <row r="629" spans="1:10" s="52" customFormat="1" x14ac:dyDescent="0.3">
      <c r="A629" s="158"/>
      <c r="B629" s="158"/>
      <c r="C629" s="158"/>
      <c r="D629" s="158"/>
      <c r="E629" s="158"/>
      <c r="F629" s="158"/>
      <c r="G629" s="158"/>
      <c r="H629" s="158"/>
      <c r="I629" s="158"/>
      <c r="J629" s="158"/>
    </row>
    <row r="630" spans="1:10" s="52" customFormat="1" x14ac:dyDescent="0.3">
      <c r="A630" s="158"/>
      <c r="B630" s="158"/>
      <c r="C630" s="158"/>
      <c r="D630" s="158"/>
      <c r="E630" s="158"/>
      <c r="F630" s="158"/>
      <c r="G630" s="158"/>
      <c r="H630" s="158"/>
      <c r="I630" s="158"/>
      <c r="J630" s="158"/>
    </row>
    <row r="631" spans="1:10" s="52" customFormat="1" x14ac:dyDescent="0.3">
      <c r="A631" s="158"/>
      <c r="B631" s="158"/>
      <c r="C631" s="158"/>
      <c r="D631" s="158"/>
      <c r="E631" s="158"/>
      <c r="F631" s="158"/>
      <c r="G631" s="158"/>
      <c r="H631" s="158"/>
      <c r="I631" s="158"/>
      <c r="J631" s="158"/>
    </row>
    <row r="632" spans="1:10" s="52" customFormat="1" x14ac:dyDescent="0.3">
      <c r="A632" s="158"/>
      <c r="B632" s="158"/>
      <c r="C632" s="158"/>
      <c r="D632" s="158"/>
      <c r="E632" s="158"/>
      <c r="F632" s="158"/>
      <c r="G632" s="158"/>
      <c r="H632" s="158"/>
      <c r="I632" s="158"/>
      <c r="J632" s="158"/>
    </row>
    <row r="633" spans="1:10" s="52" customFormat="1" x14ac:dyDescent="0.3">
      <c r="A633" s="158"/>
      <c r="B633" s="158"/>
      <c r="C633" s="158"/>
      <c r="D633" s="158"/>
      <c r="E633" s="158"/>
      <c r="F633" s="158"/>
      <c r="G633" s="158"/>
      <c r="H633" s="158"/>
      <c r="I633" s="158"/>
      <c r="J633" s="158"/>
    </row>
    <row r="634" spans="1:10" s="52" customFormat="1" x14ac:dyDescent="0.3">
      <c r="A634" s="158"/>
      <c r="B634" s="158"/>
      <c r="C634" s="158"/>
      <c r="D634" s="158"/>
      <c r="E634" s="158"/>
      <c r="F634" s="158"/>
      <c r="G634" s="158"/>
      <c r="H634" s="158"/>
      <c r="I634" s="158"/>
      <c r="J634" s="158"/>
    </row>
    <row r="635" spans="1:10" s="52" customFormat="1" x14ac:dyDescent="0.3">
      <c r="A635" s="158"/>
      <c r="B635" s="158"/>
      <c r="C635" s="158"/>
      <c r="D635" s="158"/>
      <c r="E635" s="158"/>
      <c r="F635" s="158"/>
      <c r="G635" s="158"/>
      <c r="H635" s="158"/>
      <c r="I635" s="158"/>
      <c r="J635" s="158"/>
    </row>
    <row r="636" spans="1:10" s="52" customFormat="1" x14ac:dyDescent="0.3">
      <c r="A636" s="158"/>
      <c r="B636" s="158"/>
      <c r="C636" s="158"/>
      <c r="D636" s="158"/>
      <c r="E636" s="158"/>
      <c r="F636" s="158"/>
      <c r="G636" s="158"/>
      <c r="H636" s="158"/>
      <c r="I636" s="158"/>
      <c r="J636" s="158"/>
    </row>
    <row r="637" spans="1:10" s="52" customFormat="1" x14ac:dyDescent="0.3">
      <c r="A637" s="158"/>
      <c r="B637" s="158"/>
      <c r="C637" s="158"/>
      <c r="D637" s="158"/>
      <c r="E637" s="158"/>
      <c r="F637" s="158"/>
      <c r="G637" s="158"/>
      <c r="H637" s="158"/>
      <c r="I637" s="158"/>
      <c r="J637" s="158"/>
    </row>
    <row r="638" spans="1:10" s="52" customFormat="1" x14ac:dyDescent="0.3">
      <c r="A638" s="158"/>
      <c r="B638" s="158"/>
      <c r="C638" s="158"/>
      <c r="D638" s="158"/>
      <c r="E638" s="158"/>
      <c r="F638" s="158"/>
      <c r="G638" s="158"/>
      <c r="H638" s="158"/>
      <c r="I638" s="158"/>
      <c r="J638" s="158"/>
    </row>
    <row r="639" spans="1:10" s="52" customFormat="1" x14ac:dyDescent="0.3">
      <c r="A639" s="158"/>
      <c r="B639" s="158"/>
      <c r="C639" s="158"/>
      <c r="D639" s="158"/>
      <c r="E639" s="158"/>
      <c r="F639" s="158"/>
      <c r="G639" s="158"/>
      <c r="H639" s="158"/>
      <c r="I639" s="158"/>
      <c r="J639" s="158"/>
    </row>
    <row r="640" spans="1:10" s="52" customFormat="1" x14ac:dyDescent="0.3">
      <c r="A640" s="158"/>
      <c r="B640" s="158"/>
      <c r="C640" s="158"/>
      <c r="D640" s="158"/>
      <c r="E640" s="158"/>
      <c r="F640" s="158"/>
      <c r="G640" s="158"/>
      <c r="H640" s="158"/>
      <c r="I640" s="158"/>
      <c r="J640" s="158"/>
    </row>
    <row r="641" spans="1:10" s="52" customFormat="1" x14ac:dyDescent="0.3">
      <c r="A641" s="158"/>
      <c r="B641" s="158"/>
      <c r="C641" s="158"/>
      <c r="D641" s="158"/>
      <c r="E641" s="158"/>
      <c r="F641" s="158"/>
      <c r="G641" s="158"/>
      <c r="H641" s="158"/>
      <c r="I641" s="158"/>
      <c r="J641" s="158"/>
    </row>
    <row r="642" spans="1:10" s="52" customFormat="1" x14ac:dyDescent="0.3">
      <c r="A642" s="158"/>
      <c r="B642" s="158"/>
      <c r="C642" s="158"/>
      <c r="D642" s="158"/>
      <c r="E642" s="158"/>
      <c r="F642" s="158"/>
      <c r="G642" s="158"/>
      <c r="H642" s="158"/>
      <c r="I642" s="158"/>
      <c r="J642" s="158"/>
    </row>
    <row r="643" spans="1:10" s="52" customFormat="1" x14ac:dyDescent="0.3">
      <c r="A643" s="158"/>
      <c r="B643" s="158"/>
      <c r="C643" s="158"/>
      <c r="D643" s="158"/>
      <c r="E643" s="158"/>
      <c r="F643" s="158"/>
      <c r="G643" s="158"/>
      <c r="H643" s="158"/>
      <c r="I643" s="158"/>
      <c r="J643" s="158"/>
    </row>
    <row r="644" spans="1:10" s="52" customFormat="1" x14ac:dyDescent="0.3">
      <c r="A644" s="158"/>
      <c r="B644" s="158"/>
      <c r="C644" s="158"/>
      <c r="D644" s="158"/>
      <c r="E644" s="158"/>
      <c r="F644" s="158"/>
      <c r="G644" s="158"/>
      <c r="H644" s="158"/>
      <c r="I644" s="158"/>
      <c r="J644" s="158"/>
    </row>
    <row r="645" spans="1:10" s="52" customFormat="1" x14ac:dyDescent="0.3">
      <c r="A645" s="158"/>
      <c r="B645" s="158"/>
      <c r="C645" s="158"/>
      <c r="D645" s="158"/>
      <c r="E645" s="158"/>
      <c r="F645" s="158"/>
      <c r="G645" s="158"/>
      <c r="H645" s="158"/>
      <c r="I645" s="158"/>
      <c r="J645" s="158"/>
    </row>
    <row r="646" spans="1:10" s="52" customFormat="1" x14ac:dyDescent="0.3">
      <c r="A646" s="158"/>
      <c r="B646" s="158"/>
      <c r="C646" s="158"/>
      <c r="D646" s="158"/>
      <c r="E646" s="158"/>
      <c r="F646" s="158"/>
      <c r="G646" s="158"/>
      <c r="H646" s="158"/>
      <c r="I646" s="158"/>
      <c r="J646" s="158"/>
    </row>
    <row r="647" spans="1:10" s="52" customFormat="1" x14ac:dyDescent="0.3">
      <c r="A647" s="158"/>
      <c r="B647" s="158"/>
      <c r="C647" s="158"/>
      <c r="D647" s="158"/>
      <c r="E647" s="158"/>
      <c r="F647" s="158"/>
      <c r="G647" s="158"/>
      <c r="H647" s="158"/>
      <c r="I647" s="158"/>
      <c r="J647" s="158"/>
    </row>
    <row r="648" spans="1:10" s="52" customFormat="1" x14ac:dyDescent="0.3">
      <c r="A648" s="158"/>
      <c r="B648" s="158"/>
      <c r="C648" s="158"/>
      <c r="D648" s="158"/>
      <c r="E648" s="158"/>
      <c r="F648" s="158"/>
      <c r="G648" s="158"/>
      <c r="H648" s="158"/>
      <c r="I648" s="158"/>
      <c r="J648" s="158"/>
    </row>
    <row r="649" spans="1:10" s="52" customFormat="1" x14ac:dyDescent="0.3">
      <c r="A649" s="158"/>
      <c r="B649" s="158"/>
      <c r="C649" s="158"/>
      <c r="D649" s="158"/>
      <c r="E649" s="158"/>
      <c r="F649" s="158"/>
      <c r="G649" s="158"/>
      <c r="H649" s="158"/>
      <c r="I649" s="158"/>
      <c r="J649" s="158"/>
    </row>
    <row r="650" spans="1:10" s="52" customFormat="1" x14ac:dyDescent="0.3">
      <c r="A650" s="158"/>
      <c r="B650" s="158"/>
      <c r="C650" s="158"/>
      <c r="D650" s="158"/>
      <c r="E650" s="158"/>
      <c r="F650" s="158"/>
      <c r="G650" s="158"/>
      <c r="H650" s="158"/>
      <c r="I650" s="158"/>
      <c r="J650" s="158"/>
    </row>
    <row r="651" spans="1:10" s="52" customFormat="1" x14ac:dyDescent="0.3">
      <c r="A651" s="158"/>
      <c r="B651" s="158"/>
      <c r="C651" s="158"/>
      <c r="D651" s="158"/>
      <c r="E651" s="158"/>
      <c r="F651" s="158"/>
      <c r="G651" s="158"/>
      <c r="H651" s="158"/>
      <c r="I651" s="158"/>
      <c r="J651" s="158"/>
    </row>
    <row r="652" spans="1:10" s="52" customFormat="1" x14ac:dyDescent="0.3">
      <c r="A652" s="158"/>
      <c r="B652" s="158"/>
      <c r="C652" s="158"/>
      <c r="D652" s="158"/>
      <c r="E652" s="158"/>
      <c r="F652" s="158"/>
      <c r="G652" s="158"/>
      <c r="H652" s="158"/>
      <c r="I652" s="158"/>
      <c r="J652" s="158"/>
    </row>
    <row r="653" spans="1:10" s="52" customFormat="1" x14ac:dyDescent="0.3">
      <c r="A653" s="158"/>
      <c r="B653" s="158"/>
      <c r="C653" s="158"/>
      <c r="D653" s="158"/>
      <c r="E653" s="158"/>
      <c r="F653" s="158"/>
      <c r="G653" s="158"/>
      <c r="H653" s="158"/>
      <c r="I653" s="158"/>
      <c r="J653" s="158"/>
    </row>
    <row r="654" spans="1:10" s="52" customFormat="1" x14ac:dyDescent="0.3">
      <c r="A654" s="158"/>
      <c r="B654" s="158"/>
      <c r="C654" s="158"/>
      <c r="D654" s="158"/>
      <c r="E654" s="158"/>
      <c r="F654" s="158"/>
      <c r="G654" s="158"/>
      <c r="H654" s="158"/>
      <c r="I654" s="158"/>
      <c r="J654" s="158"/>
    </row>
    <row r="655" spans="1:10" s="52" customFormat="1" x14ac:dyDescent="0.3">
      <c r="A655" s="158"/>
      <c r="B655" s="158"/>
      <c r="C655" s="158"/>
      <c r="D655" s="158"/>
      <c r="E655" s="158"/>
      <c r="F655" s="158"/>
      <c r="G655" s="158"/>
      <c r="H655" s="158"/>
      <c r="I655" s="158"/>
      <c r="J655" s="158"/>
    </row>
    <row r="656" spans="1:10" s="52" customFormat="1" x14ac:dyDescent="0.3">
      <c r="A656" s="158"/>
      <c r="B656" s="158"/>
      <c r="C656" s="158"/>
      <c r="D656" s="158"/>
      <c r="E656" s="158"/>
      <c r="F656" s="158"/>
      <c r="G656" s="158"/>
      <c r="H656" s="158"/>
      <c r="I656" s="158"/>
      <c r="J656" s="158"/>
    </row>
    <row r="657" spans="1:10" s="52" customFormat="1" x14ac:dyDescent="0.3">
      <c r="A657" s="158"/>
      <c r="B657" s="158"/>
      <c r="C657" s="158"/>
      <c r="D657" s="158"/>
      <c r="E657" s="158"/>
      <c r="F657" s="158"/>
      <c r="G657" s="158"/>
      <c r="H657" s="158"/>
      <c r="I657" s="158"/>
      <c r="J657" s="158"/>
    </row>
    <row r="658" spans="1:10" s="52" customFormat="1" x14ac:dyDescent="0.3">
      <c r="A658" s="158"/>
      <c r="B658" s="158"/>
      <c r="C658" s="158"/>
      <c r="D658" s="158"/>
      <c r="E658" s="158"/>
      <c r="F658" s="158"/>
      <c r="G658" s="158"/>
      <c r="H658" s="158"/>
      <c r="I658" s="158"/>
      <c r="J658" s="158"/>
    </row>
    <row r="659" spans="1:10" s="52" customFormat="1" x14ac:dyDescent="0.3">
      <c r="A659" s="158"/>
      <c r="B659" s="158"/>
      <c r="C659" s="158"/>
      <c r="D659" s="158"/>
      <c r="E659" s="158"/>
      <c r="F659" s="158"/>
      <c r="G659" s="158"/>
      <c r="H659" s="158"/>
      <c r="I659" s="158"/>
      <c r="J659" s="158"/>
    </row>
    <row r="660" spans="1:10" s="52" customFormat="1" x14ac:dyDescent="0.3">
      <c r="A660" s="158"/>
      <c r="B660" s="158"/>
      <c r="C660" s="158"/>
      <c r="D660" s="158"/>
      <c r="E660" s="158"/>
      <c r="F660" s="158"/>
      <c r="G660" s="158"/>
      <c r="H660" s="158"/>
      <c r="I660" s="158"/>
      <c r="J660" s="158"/>
    </row>
    <row r="661" spans="1:10" s="52" customFormat="1" x14ac:dyDescent="0.3">
      <c r="A661" s="158"/>
      <c r="B661" s="158"/>
      <c r="C661" s="158"/>
      <c r="D661" s="158"/>
      <c r="E661" s="158"/>
      <c r="F661" s="158"/>
      <c r="G661" s="158"/>
      <c r="H661" s="158"/>
      <c r="I661" s="158"/>
      <c r="J661" s="158"/>
    </row>
    <row r="662" spans="1:10" s="52" customFormat="1" x14ac:dyDescent="0.3">
      <c r="A662" s="158"/>
      <c r="B662" s="158"/>
      <c r="C662" s="158"/>
      <c r="D662" s="158"/>
      <c r="E662" s="158"/>
      <c r="F662" s="158"/>
      <c r="G662" s="158"/>
      <c r="H662" s="158"/>
      <c r="I662" s="158"/>
      <c r="J662" s="158"/>
    </row>
    <row r="663" spans="1:10" s="52" customFormat="1" x14ac:dyDescent="0.3">
      <c r="A663" s="158"/>
      <c r="B663" s="158"/>
      <c r="C663" s="158"/>
      <c r="D663" s="158"/>
      <c r="E663" s="158"/>
      <c r="F663" s="158"/>
      <c r="G663" s="158"/>
      <c r="H663" s="158"/>
      <c r="I663" s="158"/>
      <c r="J663" s="158"/>
    </row>
    <row r="664" spans="1:10" s="52" customFormat="1" x14ac:dyDescent="0.3">
      <c r="A664" s="158"/>
      <c r="B664" s="158"/>
      <c r="C664" s="158"/>
      <c r="D664" s="158"/>
      <c r="E664" s="158"/>
      <c r="F664" s="158"/>
      <c r="G664" s="158"/>
      <c r="H664" s="158"/>
      <c r="I664" s="158"/>
      <c r="J664" s="158"/>
    </row>
    <row r="665" spans="1:10" s="52" customFormat="1" x14ac:dyDescent="0.3">
      <c r="A665" s="158"/>
      <c r="B665" s="158"/>
      <c r="C665" s="158"/>
      <c r="D665" s="158"/>
      <c r="E665" s="158"/>
      <c r="F665" s="158"/>
      <c r="G665" s="158"/>
      <c r="H665" s="158"/>
      <c r="I665" s="158"/>
      <c r="J665" s="158"/>
    </row>
    <row r="666" spans="1:10" s="52" customFormat="1" x14ac:dyDescent="0.3">
      <c r="A666" s="158"/>
      <c r="B666" s="158"/>
      <c r="C666" s="158"/>
      <c r="D666" s="158"/>
      <c r="E666" s="158"/>
      <c r="F666" s="158"/>
      <c r="G666" s="158"/>
      <c r="H666" s="158"/>
      <c r="I666" s="158"/>
      <c r="J666" s="158"/>
    </row>
    <row r="667" spans="1:10" s="52" customFormat="1" x14ac:dyDescent="0.3">
      <c r="A667" s="158"/>
      <c r="B667" s="158"/>
      <c r="C667" s="158"/>
      <c r="D667" s="158"/>
      <c r="E667" s="158"/>
      <c r="F667" s="158"/>
      <c r="G667" s="158"/>
      <c r="H667" s="158"/>
      <c r="I667" s="158"/>
      <c r="J667" s="158"/>
    </row>
    <row r="668" spans="1:10" s="52" customFormat="1" x14ac:dyDescent="0.3">
      <c r="A668" s="158"/>
      <c r="B668" s="158"/>
      <c r="C668" s="158"/>
      <c r="D668" s="158"/>
      <c r="E668" s="158"/>
      <c r="F668" s="158"/>
      <c r="G668" s="158"/>
      <c r="H668" s="158"/>
      <c r="I668" s="158"/>
      <c r="J668" s="158"/>
    </row>
    <row r="669" spans="1:10" s="52" customFormat="1" x14ac:dyDescent="0.3">
      <c r="A669" s="158"/>
      <c r="B669" s="158"/>
      <c r="C669" s="158"/>
      <c r="D669" s="158"/>
      <c r="E669" s="158"/>
      <c r="F669" s="158"/>
      <c r="G669" s="158"/>
      <c r="H669" s="158"/>
      <c r="I669" s="158"/>
      <c r="J669" s="158"/>
    </row>
    <row r="670" spans="1:10" s="52" customFormat="1" x14ac:dyDescent="0.3">
      <c r="A670" s="158"/>
      <c r="B670" s="158"/>
      <c r="C670" s="158"/>
      <c r="D670" s="158"/>
      <c r="E670" s="158"/>
      <c r="F670" s="158"/>
      <c r="G670" s="158"/>
      <c r="H670" s="158"/>
      <c r="I670" s="158"/>
      <c r="J670" s="158"/>
    </row>
    <row r="671" spans="1:10" s="52" customFormat="1" x14ac:dyDescent="0.3">
      <c r="A671" s="158"/>
      <c r="B671" s="158"/>
      <c r="C671" s="158"/>
      <c r="D671" s="158"/>
      <c r="E671" s="158"/>
      <c r="F671" s="158"/>
      <c r="G671" s="158"/>
      <c r="H671" s="158"/>
      <c r="I671" s="158"/>
      <c r="J671" s="158"/>
    </row>
    <row r="672" spans="1:10" s="52" customFormat="1" x14ac:dyDescent="0.3">
      <c r="A672" s="158"/>
      <c r="B672" s="158"/>
      <c r="C672" s="158"/>
      <c r="D672" s="158"/>
      <c r="E672" s="158"/>
      <c r="F672" s="158"/>
      <c r="G672" s="158"/>
      <c r="H672" s="158"/>
      <c r="I672" s="158"/>
      <c r="J672" s="158"/>
    </row>
    <row r="673" spans="1:10" s="52" customFormat="1" x14ac:dyDescent="0.3">
      <c r="A673" s="158"/>
      <c r="B673" s="158"/>
      <c r="C673" s="158"/>
      <c r="D673" s="158"/>
      <c r="E673" s="158"/>
      <c r="F673" s="158"/>
      <c r="G673" s="158"/>
      <c r="H673" s="158"/>
      <c r="I673" s="158"/>
      <c r="J673" s="158"/>
    </row>
    <row r="674" spans="1:10" s="52" customFormat="1" x14ac:dyDescent="0.3">
      <c r="A674" s="158"/>
      <c r="B674" s="158"/>
      <c r="C674" s="158"/>
      <c r="D674" s="158"/>
      <c r="E674" s="158"/>
      <c r="F674" s="158"/>
      <c r="G674" s="158"/>
      <c r="H674" s="158"/>
      <c r="I674" s="158"/>
      <c r="J674" s="158"/>
    </row>
    <row r="675" spans="1:10" s="52" customFormat="1" x14ac:dyDescent="0.3">
      <c r="A675" s="158"/>
      <c r="B675" s="158"/>
      <c r="C675" s="158"/>
      <c r="D675" s="158"/>
      <c r="E675" s="158"/>
      <c r="F675" s="158"/>
      <c r="G675" s="158"/>
      <c r="H675" s="158"/>
      <c r="I675" s="158"/>
      <c r="J675" s="158"/>
    </row>
    <row r="676" spans="1:10" s="52" customFormat="1" x14ac:dyDescent="0.3">
      <c r="A676" s="158"/>
      <c r="B676" s="158"/>
      <c r="C676" s="158"/>
      <c r="D676" s="158"/>
      <c r="E676" s="158"/>
      <c r="F676" s="158"/>
      <c r="G676" s="158"/>
      <c r="H676" s="158"/>
      <c r="I676" s="158"/>
      <c r="J676" s="158"/>
    </row>
    <row r="677" spans="1:10" s="52" customFormat="1" x14ac:dyDescent="0.3">
      <c r="A677" s="158"/>
      <c r="B677" s="158"/>
      <c r="C677" s="158"/>
      <c r="D677" s="158"/>
      <c r="E677" s="158"/>
      <c r="F677" s="158"/>
      <c r="G677" s="158"/>
      <c r="H677" s="158"/>
      <c r="I677" s="158"/>
      <c r="J677" s="158"/>
    </row>
    <row r="678" spans="1:10" s="52" customFormat="1" x14ac:dyDescent="0.3">
      <c r="A678" s="158"/>
      <c r="B678" s="158"/>
      <c r="C678" s="158"/>
      <c r="D678" s="158"/>
      <c r="E678" s="158"/>
      <c r="F678" s="158"/>
      <c r="G678" s="158"/>
      <c r="H678" s="158"/>
      <c r="I678" s="158"/>
      <c r="J678" s="158"/>
    </row>
    <row r="679" spans="1:10" s="52" customFormat="1" x14ac:dyDescent="0.3">
      <c r="A679" s="158"/>
      <c r="B679" s="158"/>
      <c r="C679" s="158"/>
      <c r="D679" s="158"/>
      <c r="E679" s="158"/>
      <c r="F679" s="158"/>
      <c r="G679" s="158"/>
      <c r="H679" s="158"/>
      <c r="I679" s="158"/>
      <c r="J679" s="158"/>
    </row>
    <row r="680" spans="1:10" s="52" customFormat="1" x14ac:dyDescent="0.3">
      <c r="A680" s="158"/>
      <c r="B680" s="158"/>
      <c r="C680" s="158"/>
      <c r="D680" s="158"/>
      <c r="E680" s="158"/>
      <c r="F680" s="158"/>
      <c r="G680" s="158"/>
      <c r="H680" s="158"/>
      <c r="I680" s="158"/>
      <c r="J680" s="158"/>
    </row>
    <row r="681" spans="1:10" s="52" customFormat="1" x14ac:dyDescent="0.3">
      <c r="A681" s="158"/>
      <c r="B681" s="158"/>
      <c r="C681" s="158"/>
      <c r="D681" s="158"/>
      <c r="E681" s="158"/>
      <c r="F681" s="158"/>
      <c r="G681" s="158"/>
      <c r="H681" s="158"/>
      <c r="I681" s="158"/>
      <c r="J681" s="158"/>
    </row>
    <row r="682" spans="1:10" s="52" customFormat="1" x14ac:dyDescent="0.3">
      <c r="A682" s="158"/>
      <c r="B682" s="158"/>
      <c r="C682" s="158"/>
      <c r="D682" s="158"/>
      <c r="E682" s="158"/>
      <c r="F682" s="158"/>
      <c r="G682" s="158"/>
      <c r="H682" s="158"/>
      <c r="I682" s="158"/>
      <c r="J682" s="158"/>
    </row>
    <row r="683" spans="1:10" s="52" customFormat="1" x14ac:dyDescent="0.3">
      <c r="A683" s="158"/>
      <c r="B683" s="158"/>
      <c r="C683" s="158"/>
      <c r="D683" s="158"/>
      <c r="E683" s="158"/>
      <c r="F683" s="158"/>
      <c r="G683" s="158"/>
      <c r="H683" s="158"/>
      <c r="I683" s="158"/>
      <c r="J683" s="158"/>
    </row>
    <row r="684" spans="1:10" s="52" customFormat="1" x14ac:dyDescent="0.3">
      <c r="A684" s="158"/>
      <c r="B684" s="158"/>
      <c r="C684" s="158"/>
      <c r="D684" s="158"/>
      <c r="E684" s="158"/>
      <c r="F684" s="158"/>
      <c r="G684" s="158"/>
      <c r="H684" s="158"/>
      <c r="I684" s="158"/>
      <c r="J684" s="158"/>
    </row>
    <row r="685" spans="1:10" s="52" customFormat="1" x14ac:dyDescent="0.3">
      <c r="A685" s="158"/>
      <c r="B685" s="158"/>
      <c r="C685" s="158"/>
      <c r="D685" s="158"/>
      <c r="E685" s="158"/>
      <c r="F685" s="158"/>
      <c r="G685" s="158"/>
      <c r="H685" s="158"/>
      <c r="I685" s="158"/>
      <c r="J685" s="158"/>
    </row>
    <row r="686" spans="1:10" s="52" customFormat="1" x14ac:dyDescent="0.3">
      <c r="A686" s="158"/>
      <c r="B686" s="158"/>
      <c r="C686" s="158"/>
      <c r="D686" s="158"/>
      <c r="E686" s="158"/>
      <c r="F686" s="158"/>
      <c r="G686" s="158"/>
      <c r="H686" s="158"/>
      <c r="I686" s="158"/>
      <c r="J686" s="158"/>
    </row>
    <row r="687" spans="1:10" s="52" customFormat="1" x14ac:dyDescent="0.3">
      <c r="A687" s="158"/>
      <c r="B687" s="158"/>
      <c r="C687" s="158"/>
      <c r="D687" s="158"/>
      <c r="E687" s="158"/>
      <c r="F687" s="158"/>
      <c r="G687" s="158"/>
      <c r="H687" s="158"/>
      <c r="I687" s="158"/>
      <c r="J687" s="158"/>
    </row>
    <row r="688" spans="1:10" s="52" customFormat="1" x14ac:dyDescent="0.3">
      <c r="A688" s="158"/>
      <c r="B688" s="158"/>
      <c r="C688" s="158"/>
      <c r="D688" s="158"/>
      <c r="E688" s="158"/>
      <c r="F688" s="158"/>
      <c r="G688" s="158"/>
      <c r="H688" s="158"/>
      <c r="I688" s="158"/>
      <c r="J688" s="158"/>
    </row>
    <row r="689" spans="1:10" s="52" customFormat="1" x14ac:dyDescent="0.3">
      <c r="A689" s="158"/>
      <c r="B689" s="158"/>
      <c r="C689" s="158"/>
      <c r="D689" s="158"/>
      <c r="E689" s="158"/>
      <c r="F689" s="158"/>
      <c r="G689" s="158"/>
      <c r="H689" s="158"/>
      <c r="I689" s="158"/>
      <c r="J689" s="158"/>
    </row>
    <row r="690" spans="1:10" s="52" customFormat="1" x14ac:dyDescent="0.3">
      <c r="A690" s="158"/>
      <c r="B690" s="158"/>
      <c r="C690" s="158"/>
      <c r="D690" s="158"/>
      <c r="E690" s="158"/>
      <c r="F690" s="158"/>
      <c r="G690" s="158"/>
      <c r="H690" s="158"/>
      <c r="I690" s="158"/>
      <c r="J690" s="158"/>
    </row>
    <row r="691" spans="1:10" s="52" customFormat="1" x14ac:dyDescent="0.3">
      <c r="A691" s="158"/>
      <c r="B691" s="158"/>
      <c r="C691" s="158"/>
      <c r="D691" s="158"/>
      <c r="E691" s="158"/>
      <c r="F691" s="158"/>
      <c r="G691" s="158"/>
      <c r="H691" s="158"/>
      <c r="I691" s="158"/>
      <c r="J691" s="158"/>
    </row>
    <row r="692" spans="1:10" s="52" customFormat="1" x14ac:dyDescent="0.3">
      <c r="A692" s="158"/>
      <c r="B692" s="158"/>
      <c r="C692" s="158"/>
      <c r="D692" s="158"/>
      <c r="E692" s="158"/>
      <c r="F692" s="158"/>
      <c r="G692" s="158"/>
      <c r="H692" s="158"/>
      <c r="I692" s="158"/>
      <c r="J692" s="158"/>
    </row>
    <row r="693" spans="1:10" s="52" customFormat="1" x14ac:dyDescent="0.3">
      <c r="A693" s="158"/>
      <c r="B693" s="158"/>
      <c r="C693" s="158"/>
      <c r="D693" s="158"/>
      <c r="E693" s="158"/>
      <c r="F693" s="158"/>
      <c r="G693" s="158"/>
      <c r="H693" s="158"/>
      <c r="I693" s="158"/>
      <c r="J693" s="158"/>
    </row>
    <row r="694" spans="1:10" s="52" customFormat="1" x14ac:dyDescent="0.3">
      <c r="A694" s="158"/>
      <c r="B694" s="158"/>
      <c r="C694" s="158"/>
      <c r="D694" s="158"/>
      <c r="E694" s="158"/>
      <c r="F694" s="158"/>
      <c r="G694" s="158"/>
      <c r="H694" s="158"/>
      <c r="I694" s="158"/>
      <c r="J694" s="158"/>
    </row>
    <row r="695" spans="1:10" s="52" customFormat="1" x14ac:dyDescent="0.3">
      <c r="A695" s="158"/>
      <c r="B695" s="158"/>
      <c r="C695" s="158"/>
      <c r="D695" s="158"/>
      <c r="E695" s="158"/>
      <c r="F695" s="158"/>
      <c r="G695" s="158"/>
      <c r="H695" s="158"/>
      <c r="I695" s="158"/>
      <c r="J695" s="158"/>
    </row>
    <row r="696" spans="1:10" s="52" customFormat="1" x14ac:dyDescent="0.3">
      <c r="A696" s="158"/>
      <c r="B696" s="158"/>
      <c r="C696" s="158"/>
      <c r="D696" s="158"/>
      <c r="E696" s="158"/>
      <c r="F696" s="158"/>
      <c r="G696" s="158"/>
      <c r="H696" s="158"/>
      <c r="I696" s="158"/>
      <c r="J696" s="158"/>
    </row>
    <row r="697" spans="1:10" s="52" customFormat="1" x14ac:dyDescent="0.3">
      <c r="A697" s="158"/>
      <c r="B697" s="158"/>
      <c r="C697" s="158"/>
      <c r="D697" s="158"/>
      <c r="E697" s="158"/>
      <c r="F697" s="158"/>
      <c r="G697" s="158"/>
      <c r="H697" s="158"/>
      <c r="I697" s="158"/>
      <c r="J697" s="158"/>
    </row>
    <row r="698" spans="1:10" s="52" customFormat="1" x14ac:dyDescent="0.3">
      <c r="A698" s="158"/>
      <c r="B698" s="158"/>
      <c r="C698" s="158"/>
      <c r="D698" s="158"/>
      <c r="E698" s="158"/>
      <c r="F698" s="158"/>
      <c r="G698" s="158"/>
      <c r="H698" s="158"/>
      <c r="I698" s="158"/>
      <c r="J698" s="158"/>
    </row>
    <row r="699" spans="1:10" s="52" customFormat="1" x14ac:dyDescent="0.3">
      <c r="A699" s="158"/>
      <c r="B699" s="158"/>
      <c r="C699" s="158"/>
      <c r="D699" s="158"/>
      <c r="E699" s="158"/>
      <c r="F699" s="158"/>
      <c r="G699" s="158"/>
      <c r="H699" s="158"/>
      <c r="I699" s="158"/>
      <c r="J699" s="158"/>
    </row>
    <row r="700" spans="1:10" s="52" customFormat="1" x14ac:dyDescent="0.3">
      <c r="A700" s="158"/>
      <c r="B700" s="158"/>
      <c r="C700" s="158"/>
      <c r="D700" s="158"/>
      <c r="E700" s="158"/>
      <c r="F700" s="158"/>
      <c r="G700" s="158"/>
      <c r="H700" s="158"/>
      <c r="I700" s="158"/>
      <c r="J700" s="158"/>
    </row>
    <row r="701" spans="1:10" s="52" customFormat="1" x14ac:dyDescent="0.3">
      <c r="A701" s="158"/>
      <c r="B701" s="158"/>
      <c r="C701" s="158"/>
      <c r="D701" s="158"/>
      <c r="E701" s="158"/>
      <c r="F701" s="158"/>
      <c r="G701" s="158"/>
      <c r="H701" s="158"/>
      <c r="I701" s="158"/>
      <c r="J701" s="158"/>
    </row>
    <row r="702" spans="1:10" s="52" customFormat="1" x14ac:dyDescent="0.3">
      <c r="A702" s="158"/>
      <c r="B702" s="158"/>
      <c r="C702" s="158"/>
      <c r="D702" s="158"/>
      <c r="E702" s="158"/>
      <c r="F702" s="158"/>
      <c r="G702" s="158"/>
      <c r="H702" s="158"/>
      <c r="I702" s="158"/>
      <c r="J702" s="158"/>
    </row>
    <row r="703" spans="1:10" s="52" customFormat="1" x14ac:dyDescent="0.3">
      <c r="A703" s="158"/>
      <c r="B703" s="158"/>
      <c r="C703" s="158"/>
      <c r="D703" s="158"/>
      <c r="E703" s="158"/>
      <c r="F703" s="158"/>
      <c r="G703" s="158"/>
      <c r="H703" s="158"/>
      <c r="I703" s="158"/>
      <c r="J703" s="158"/>
    </row>
    <row r="704" spans="1:10" s="52" customFormat="1" x14ac:dyDescent="0.3">
      <c r="A704" s="158"/>
      <c r="B704" s="158"/>
      <c r="C704" s="158"/>
      <c r="D704" s="158"/>
      <c r="E704" s="158"/>
      <c r="F704" s="158"/>
      <c r="G704" s="158"/>
      <c r="H704" s="158"/>
      <c r="I704" s="158"/>
      <c r="J704" s="158"/>
    </row>
    <row r="705" spans="1:10" s="52" customFormat="1" x14ac:dyDescent="0.3">
      <c r="A705" s="158"/>
      <c r="B705" s="158"/>
      <c r="C705" s="158"/>
      <c r="D705" s="158"/>
      <c r="E705" s="158"/>
      <c r="F705" s="158"/>
      <c r="G705" s="158"/>
      <c r="H705" s="158"/>
      <c r="I705" s="158"/>
      <c r="J705" s="158"/>
    </row>
    <row r="706" spans="1:10" s="52" customFormat="1" x14ac:dyDescent="0.3">
      <c r="A706" s="158"/>
      <c r="B706" s="158"/>
      <c r="C706" s="158"/>
      <c r="D706" s="158"/>
      <c r="E706" s="158"/>
      <c r="F706" s="158"/>
      <c r="G706" s="158"/>
      <c r="H706" s="158"/>
      <c r="I706" s="158"/>
      <c r="J706" s="158"/>
    </row>
    <row r="707" spans="1:10" s="52" customFormat="1" x14ac:dyDescent="0.3">
      <c r="A707" s="158"/>
      <c r="B707" s="158"/>
      <c r="C707" s="158"/>
      <c r="D707" s="158"/>
      <c r="E707" s="158"/>
      <c r="F707" s="158"/>
      <c r="G707" s="158"/>
      <c r="H707" s="158"/>
      <c r="I707" s="158"/>
      <c r="J707" s="158"/>
    </row>
    <row r="708" spans="1:10" s="52" customFormat="1" x14ac:dyDescent="0.3">
      <c r="A708" s="158"/>
      <c r="B708" s="158"/>
      <c r="C708" s="158"/>
      <c r="D708" s="158"/>
      <c r="E708" s="158"/>
      <c r="F708" s="158"/>
      <c r="G708" s="158"/>
      <c r="H708" s="158"/>
      <c r="I708" s="158"/>
      <c r="J708" s="158"/>
    </row>
    <row r="709" spans="1:10" s="52" customFormat="1" x14ac:dyDescent="0.3">
      <c r="A709" s="158"/>
      <c r="B709" s="158"/>
      <c r="C709" s="158"/>
      <c r="D709" s="158"/>
      <c r="E709" s="158"/>
      <c r="F709" s="158"/>
      <c r="G709" s="158"/>
      <c r="H709" s="158"/>
      <c r="I709" s="158"/>
      <c r="J709" s="158"/>
    </row>
    <row r="710" spans="1:10" s="52" customFormat="1" x14ac:dyDescent="0.3">
      <c r="A710" s="158"/>
      <c r="B710" s="158"/>
      <c r="C710" s="158"/>
      <c r="D710" s="158"/>
      <c r="E710" s="158"/>
      <c r="F710" s="158"/>
      <c r="G710" s="158"/>
      <c r="H710" s="158"/>
      <c r="I710" s="158"/>
      <c r="J710" s="158"/>
    </row>
    <row r="711" spans="1:10" s="52" customFormat="1" x14ac:dyDescent="0.3">
      <c r="A711" s="158"/>
      <c r="B711" s="158"/>
      <c r="C711" s="158"/>
      <c r="D711" s="158"/>
      <c r="E711" s="158"/>
      <c r="F711" s="158"/>
      <c r="G711" s="158"/>
      <c r="H711" s="158"/>
      <c r="I711" s="158"/>
      <c r="J711" s="158"/>
    </row>
    <row r="712" spans="1:10" s="52" customFormat="1" x14ac:dyDescent="0.3">
      <c r="A712" s="158"/>
      <c r="B712" s="158"/>
      <c r="C712" s="158"/>
      <c r="D712" s="158"/>
      <c r="E712" s="158"/>
      <c r="F712" s="158"/>
      <c r="G712" s="158"/>
      <c r="H712" s="158"/>
      <c r="I712" s="158"/>
      <c r="J712" s="158"/>
    </row>
    <row r="713" spans="1:10" s="52" customFormat="1" x14ac:dyDescent="0.3">
      <c r="A713" s="158"/>
      <c r="B713" s="158"/>
      <c r="C713" s="158"/>
      <c r="D713" s="158"/>
      <c r="E713" s="158"/>
      <c r="F713" s="158"/>
      <c r="G713" s="158"/>
      <c r="H713" s="158"/>
      <c r="I713" s="158"/>
      <c r="J713" s="158"/>
    </row>
    <row r="714" spans="1:10" s="52" customFormat="1" x14ac:dyDescent="0.3">
      <c r="A714" s="158"/>
      <c r="B714" s="158"/>
      <c r="C714" s="158"/>
      <c r="D714" s="158"/>
      <c r="E714" s="158"/>
      <c r="F714" s="158"/>
      <c r="G714" s="158"/>
      <c r="H714" s="158"/>
      <c r="I714" s="158"/>
      <c r="J714" s="158"/>
    </row>
    <row r="715" spans="1:10" s="52" customFormat="1" x14ac:dyDescent="0.3">
      <c r="A715" s="158"/>
      <c r="B715" s="158"/>
      <c r="C715" s="158"/>
      <c r="D715" s="158"/>
      <c r="E715" s="158"/>
      <c r="F715" s="158"/>
      <c r="G715" s="158"/>
      <c r="H715" s="158"/>
      <c r="I715" s="158"/>
      <c r="J715" s="158"/>
    </row>
    <row r="716" spans="1:10" s="52" customFormat="1" x14ac:dyDescent="0.3">
      <c r="A716" s="158"/>
      <c r="B716" s="158"/>
      <c r="C716" s="158"/>
      <c r="D716" s="158"/>
      <c r="E716" s="158"/>
      <c r="F716" s="158"/>
      <c r="G716" s="158"/>
      <c r="H716" s="158"/>
      <c r="I716" s="158"/>
      <c r="J716" s="158"/>
    </row>
    <row r="717" spans="1:10" s="52" customFormat="1" x14ac:dyDescent="0.3">
      <c r="A717" s="158"/>
      <c r="B717" s="158"/>
      <c r="C717" s="158"/>
      <c r="D717" s="158"/>
      <c r="E717" s="158"/>
      <c r="F717" s="158"/>
      <c r="G717" s="158"/>
      <c r="H717" s="158"/>
      <c r="I717" s="158"/>
      <c r="J717" s="158"/>
    </row>
    <row r="718" spans="1:10" s="52" customFormat="1" x14ac:dyDescent="0.3">
      <c r="A718" s="158"/>
      <c r="B718" s="158"/>
      <c r="C718" s="158"/>
      <c r="D718" s="158"/>
      <c r="E718" s="158"/>
      <c r="F718" s="158"/>
      <c r="G718" s="158"/>
      <c r="H718" s="158"/>
      <c r="I718" s="158"/>
      <c r="J718" s="158"/>
    </row>
    <row r="719" spans="1:10" s="52" customFormat="1" x14ac:dyDescent="0.3">
      <c r="A719" s="158"/>
      <c r="B719" s="158"/>
      <c r="C719" s="158"/>
      <c r="D719" s="158"/>
      <c r="E719" s="158"/>
      <c r="F719" s="158"/>
      <c r="G719" s="158"/>
      <c r="H719" s="158"/>
      <c r="I719" s="158"/>
      <c r="J719" s="158"/>
    </row>
    <row r="720" spans="1:10" s="52" customFormat="1" x14ac:dyDescent="0.3">
      <c r="A720" s="158"/>
      <c r="B720" s="158"/>
      <c r="C720" s="158"/>
      <c r="D720" s="158"/>
      <c r="E720" s="158"/>
      <c r="F720" s="158"/>
      <c r="G720" s="158"/>
      <c r="H720" s="158"/>
      <c r="I720" s="158"/>
      <c r="J720" s="158"/>
    </row>
    <row r="721" spans="1:10" s="52" customFormat="1" x14ac:dyDescent="0.3">
      <c r="A721" s="158"/>
      <c r="B721" s="158"/>
      <c r="C721" s="158"/>
      <c r="D721" s="158"/>
      <c r="E721" s="158"/>
      <c r="F721" s="158"/>
      <c r="G721" s="158"/>
      <c r="H721" s="158"/>
      <c r="I721" s="158"/>
      <c r="J721" s="158"/>
    </row>
    <row r="722" spans="1:10" s="52" customFormat="1" x14ac:dyDescent="0.3">
      <c r="A722" s="158"/>
      <c r="B722" s="158"/>
      <c r="C722" s="158"/>
      <c r="D722" s="158"/>
      <c r="E722" s="158"/>
      <c r="F722" s="158"/>
      <c r="G722" s="158"/>
      <c r="H722" s="158"/>
      <c r="I722" s="158"/>
      <c r="J722" s="158"/>
    </row>
    <row r="723" spans="1:10" s="52" customFormat="1" x14ac:dyDescent="0.3">
      <c r="A723" s="158"/>
      <c r="B723" s="158"/>
      <c r="C723" s="158"/>
      <c r="D723" s="158"/>
      <c r="E723" s="158"/>
      <c r="F723" s="158"/>
      <c r="G723" s="158"/>
      <c r="H723" s="158"/>
      <c r="I723" s="158"/>
      <c r="J723" s="158"/>
    </row>
    <row r="724" spans="1:10" s="52" customFormat="1" x14ac:dyDescent="0.3">
      <c r="A724" s="158"/>
      <c r="B724" s="158"/>
      <c r="C724" s="158"/>
      <c r="D724" s="158"/>
      <c r="E724" s="158"/>
      <c r="F724" s="158"/>
      <c r="G724" s="158"/>
      <c r="H724" s="158"/>
      <c r="I724" s="158"/>
      <c r="J724" s="158"/>
    </row>
    <row r="725" spans="1:10" s="52" customFormat="1" x14ac:dyDescent="0.3">
      <c r="A725" s="158"/>
      <c r="B725" s="158"/>
      <c r="C725" s="158"/>
      <c r="D725" s="158"/>
      <c r="E725" s="158"/>
      <c r="F725" s="158"/>
      <c r="G725" s="158"/>
      <c r="H725" s="158"/>
      <c r="I725" s="158"/>
      <c r="J725" s="158"/>
    </row>
    <row r="726" spans="1:10" s="52" customFormat="1" x14ac:dyDescent="0.3">
      <c r="A726" s="158"/>
      <c r="B726" s="158"/>
      <c r="C726" s="158"/>
      <c r="D726" s="158"/>
      <c r="E726" s="158"/>
      <c r="F726" s="158"/>
      <c r="G726" s="158"/>
      <c r="H726" s="158"/>
      <c r="I726" s="158"/>
      <c r="J726" s="158"/>
    </row>
    <row r="727" spans="1:10" s="52" customFormat="1" x14ac:dyDescent="0.3">
      <c r="A727" s="158"/>
      <c r="B727" s="158"/>
      <c r="C727" s="158"/>
      <c r="D727" s="158"/>
      <c r="E727" s="158"/>
      <c r="F727" s="158"/>
      <c r="G727" s="158"/>
      <c r="H727" s="158"/>
      <c r="I727" s="158"/>
      <c r="J727" s="158"/>
    </row>
    <row r="728" spans="1:10" s="52" customFormat="1" x14ac:dyDescent="0.3">
      <c r="A728" s="158"/>
      <c r="B728" s="158"/>
      <c r="C728" s="158"/>
      <c r="D728" s="158"/>
      <c r="E728" s="158"/>
      <c r="F728" s="158"/>
      <c r="G728" s="158"/>
      <c r="H728" s="158"/>
      <c r="I728" s="158"/>
      <c r="J728" s="158"/>
    </row>
    <row r="729" spans="1:10" s="52" customFormat="1" x14ac:dyDescent="0.3">
      <c r="A729" s="158"/>
      <c r="B729" s="158"/>
      <c r="C729" s="158"/>
      <c r="D729" s="158"/>
      <c r="E729" s="158"/>
      <c r="F729" s="158"/>
      <c r="G729" s="158"/>
      <c r="H729" s="158"/>
      <c r="I729" s="158"/>
      <c r="J729" s="158"/>
    </row>
    <row r="730" spans="1:10" s="52" customFormat="1" x14ac:dyDescent="0.3">
      <c r="A730" s="158"/>
      <c r="B730" s="158"/>
      <c r="C730" s="158"/>
      <c r="D730" s="158"/>
      <c r="E730" s="158"/>
      <c r="F730" s="158"/>
      <c r="G730" s="158"/>
      <c r="H730" s="158"/>
      <c r="I730" s="158"/>
      <c r="J730" s="158"/>
    </row>
    <row r="731" spans="1:10" s="52" customFormat="1" x14ac:dyDescent="0.3">
      <c r="A731" s="158"/>
      <c r="B731" s="158"/>
      <c r="C731" s="158"/>
      <c r="D731" s="158"/>
      <c r="E731" s="158"/>
      <c r="F731" s="158"/>
      <c r="G731" s="158"/>
      <c r="H731" s="158"/>
      <c r="I731" s="158"/>
      <c r="J731" s="158"/>
    </row>
    <row r="732" spans="1:10" s="52" customFormat="1" x14ac:dyDescent="0.3">
      <c r="A732" s="158"/>
      <c r="B732" s="158"/>
      <c r="C732" s="158"/>
      <c r="D732" s="158"/>
      <c r="E732" s="158"/>
      <c r="F732" s="158"/>
      <c r="G732" s="158"/>
      <c r="H732" s="158"/>
      <c r="I732" s="158"/>
      <c r="J732" s="158"/>
    </row>
    <row r="733" spans="1:10" s="52" customFormat="1" x14ac:dyDescent="0.3">
      <c r="A733" s="158"/>
      <c r="B733" s="158"/>
      <c r="C733" s="158"/>
      <c r="D733" s="158"/>
      <c r="E733" s="158"/>
      <c r="F733" s="158"/>
      <c r="G733" s="158"/>
      <c r="H733" s="158"/>
      <c r="I733" s="158"/>
      <c r="J733" s="158"/>
    </row>
    <row r="734" spans="1:10" s="52" customFormat="1" x14ac:dyDescent="0.3">
      <c r="A734" s="158"/>
      <c r="B734" s="158"/>
      <c r="C734" s="158"/>
      <c r="D734" s="158"/>
      <c r="E734" s="158"/>
      <c r="F734" s="158"/>
      <c r="G734" s="158"/>
      <c r="H734" s="158"/>
      <c r="I734" s="158"/>
      <c r="J734" s="158"/>
    </row>
    <row r="735" spans="1:10" s="52" customFormat="1" x14ac:dyDescent="0.3">
      <c r="A735" s="158"/>
      <c r="B735" s="158"/>
      <c r="C735" s="158"/>
      <c r="D735" s="158"/>
      <c r="E735" s="158"/>
      <c r="F735" s="158"/>
      <c r="G735" s="158"/>
      <c r="H735" s="158"/>
      <c r="I735" s="158"/>
      <c r="J735" s="158"/>
    </row>
    <row r="736" spans="1:10" s="52" customFormat="1" x14ac:dyDescent="0.3">
      <c r="A736" s="158"/>
      <c r="B736" s="158"/>
      <c r="C736" s="158"/>
      <c r="D736" s="158"/>
      <c r="E736" s="158"/>
      <c r="F736" s="158"/>
      <c r="G736" s="158"/>
      <c r="H736" s="158"/>
      <c r="I736" s="158"/>
      <c r="J736" s="158"/>
    </row>
    <row r="737" spans="1:10" s="52" customFormat="1" x14ac:dyDescent="0.3">
      <c r="A737" s="158"/>
      <c r="B737" s="158"/>
      <c r="C737" s="158"/>
      <c r="D737" s="158"/>
      <c r="E737" s="158"/>
      <c r="F737" s="158"/>
      <c r="G737" s="158"/>
      <c r="H737" s="158"/>
      <c r="I737" s="158"/>
      <c r="J737" s="158"/>
    </row>
    <row r="738" spans="1:10" s="52" customFormat="1" x14ac:dyDescent="0.3">
      <c r="A738" s="158"/>
      <c r="B738" s="158"/>
      <c r="C738" s="158"/>
      <c r="D738" s="158"/>
      <c r="E738" s="158"/>
      <c r="F738" s="158"/>
      <c r="G738" s="158"/>
      <c r="H738" s="158"/>
      <c r="I738" s="158"/>
      <c r="J738" s="158"/>
    </row>
    <row r="739" spans="1:10" s="52" customFormat="1" x14ac:dyDescent="0.3">
      <c r="A739" s="158"/>
      <c r="B739" s="158"/>
      <c r="C739" s="158"/>
      <c r="D739" s="158"/>
      <c r="E739" s="158"/>
      <c r="F739" s="158"/>
      <c r="G739" s="158"/>
      <c r="H739" s="158"/>
      <c r="I739" s="158"/>
      <c r="J739" s="158"/>
    </row>
    <row r="740" spans="1:10" s="52" customFormat="1" x14ac:dyDescent="0.3">
      <c r="A740" s="158"/>
      <c r="B740" s="158"/>
      <c r="C740" s="158"/>
      <c r="D740" s="158"/>
      <c r="E740" s="158"/>
      <c r="F740" s="158"/>
      <c r="G740" s="158"/>
      <c r="H740" s="158"/>
      <c r="I740" s="158"/>
      <c r="J740" s="158"/>
    </row>
    <row r="741" spans="1:10" s="52" customFormat="1" x14ac:dyDescent="0.3">
      <c r="A741" s="158"/>
      <c r="B741" s="158"/>
      <c r="C741" s="158"/>
      <c r="D741" s="158"/>
      <c r="E741" s="158"/>
      <c r="F741" s="158"/>
      <c r="G741" s="158"/>
      <c r="H741" s="158"/>
      <c r="I741" s="158"/>
      <c r="J741" s="158"/>
    </row>
    <row r="742" spans="1:10" s="52" customFormat="1" x14ac:dyDescent="0.3">
      <c r="A742" s="158"/>
      <c r="B742" s="158"/>
      <c r="C742" s="158"/>
      <c r="D742" s="158"/>
      <c r="E742" s="158"/>
      <c r="F742" s="158"/>
      <c r="G742" s="158"/>
      <c r="H742" s="158"/>
      <c r="I742" s="158"/>
      <c r="J742" s="158"/>
    </row>
    <row r="743" spans="1:10" s="52" customFormat="1" x14ac:dyDescent="0.3">
      <c r="A743" s="158"/>
      <c r="B743" s="158"/>
      <c r="C743" s="158"/>
      <c r="D743" s="158"/>
      <c r="E743" s="158"/>
      <c r="F743" s="158"/>
      <c r="G743" s="158"/>
      <c r="H743" s="158"/>
      <c r="I743" s="158"/>
      <c r="J743" s="158"/>
    </row>
    <row r="744" spans="1:10" s="52" customFormat="1" x14ac:dyDescent="0.3">
      <c r="A744" s="158"/>
      <c r="B744" s="158"/>
      <c r="C744" s="158"/>
      <c r="D744" s="158"/>
      <c r="E744" s="158"/>
      <c r="F744" s="158"/>
      <c r="G744" s="158"/>
      <c r="H744" s="158"/>
      <c r="I744" s="158"/>
      <c r="J744" s="158"/>
    </row>
    <row r="745" spans="1:10" s="52" customFormat="1" x14ac:dyDescent="0.3">
      <c r="A745" s="158"/>
      <c r="B745" s="158"/>
      <c r="C745" s="158"/>
      <c r="D745" s="158"/>
      <c r="E745" s="158"/>
      <c r="F745" s="158"/>
      <c r="G745" s="158"/>
      <c r="H745" s="158"/>
      <c r="I745" s="158"/>
      <c r="J745" s="158"/>
    </row>
    <row r="746" spans="1:10" s="52" customFormat="1" x14ac:dyDescent="0.3">
      <c r="A746" s="158"/>
      <c r="B746" s="158"/>
      <c r="C746" s="158"/>
      <c r="D746" s="158"/>
      <c r="E746" s="158"/>
      <c r="F746" s="158"/>
      <c r="G746" s="158"/>
      <c r="H746" s="158"/>
      <c r="I746" s="158"/>
      <c r="J746" s="158"/>
    </row>
    <row r="747" spans="1:10" s="52" customFormat="1" x14ac:dyDescent="0.3">
      <c r="A747" s="158"/>
      <c r="B747" s="158"/>
      <c r="C747" s="158"/>
      <c r="D747" s="158"/>
      <c r="E747" s="158"/>
      <c r="F747" s="158"/>
      <c r="G747" s="158"/>
      <c r="H747" s="158"/>
      <c r="I747" s="158"/>
      <c r="J747" s="158"/>
    </row>
    <row r="748" spans="1:10" s="52" customFormat="1" x14ac:dyDescent="0.3">
      <c r="A748" s="158"/>
      <c r="B748" s="158"/>
      <c r="C748" s="158"/>
      <c r="D748" s="158"/>
      <c r="E748" s="158"/>
      <c r="F748" s="158"/>
      <c r="G748" s="158"/>
      <c r="H748" s="158"/>
      <c r="I748" s="158"/>
      <c r="J748" s="158"/>
    </row>
    <row r="749" spans="1:10" s="52" customFormat="1" x14ac:dyDescent="0.3">
      <c r="A749" s="158"/>
      <c r="B749" s="158"/>
      <c r="C749" s="158"/>
      <c r="D749" s="158"/>
      <c r="E749" s="158"/>
      <c r="F749" s="158"/>
      <c r="G749" s="158"/>
      <c r="H749" s="158"/>
      <c r="I749" s="158"/>
      <c r="J749" s="158"/>
    </row>
    <row r="750" spans="1:10" s="52" customFormat="1" x14ac:dyDescent="0.3">
      <c r="A750" s="158"/>
      <c r="B750" s="158"/>
      <c r="C750" s="158"/>
      <c r="D750" s="158"/>
      <c r="E750" s="158"/>
      <c r="F750" s="158"/>
      <c r="G750" s="158"/>
      <c r="H750" s="158"/>
      <c r="I750" s="158"/>
      <c r="J750" s="158"/>
    </row>
    <row r="751" spans="1:10" s="52" customFormat="1" x14ac:dyDescent="0.3">
      <c r="A751" s="158"/>
      <c r="B751" s="158"/>
      <c r="C751" s="158"/>
      <c r="D751" s="158"/>
      <c r="E751" s="158"/>
      <c r="F751" s="158"/>
      <c r="G751" s="158"/>
      <c r="H751" s="158"/>
      <c r="I751" s="158"/>
      <c r="J751" s="158"/>
    </row>
    <row r="752" spans="1:10" s="52" customFormat="1" x14ac:dyDescent="0.3">
      <c r="A752" s="158"/>
      <c r="B752" s="158"/>
      <c r="C752" s="158"/>
      <c r="D752" s="158"/>
      <c r="E752" s="158"/>
      <c r="F752" s="158"/>
      <c r="G752" s="158"/>
      <c r="H752" s="158"/>
      <c r="I752" s="158"/>
      <c r="J752" s="158"/>
    </row>
    <row r="753" spans="1:10" s="52" customFormat="1" x14ac:dyDescent="0.3">
      <c r="A753" s="158"/>
      <c r="B753" s="158"/>
      <c r="C753" s="158"/>
      <c r="D753" s="158"/>
      <c r="E753" s="158"/>
      <c r="F753" s="158"/>
      <c r="G753" s="158"/>
      <c r="H753" s="158"/>
      <c r="I753" s="158"/>
      <c r="J753" s="158"/>
    </row>
    <row r="754" spans="1:10" s="52" customFormat="1" x14ac:dyDescent="0.3">
      <c r="A754" s="158"/>
      <c r="B754" s="158"/>
      <c r="C754" s="158"/>
      <c r="D754" s="158"/>
      <c r="E754" s="158"/>
      <c r="F754" s="158"/>
      <c r="G754" s="158"/>
      <c r="H754" s="158"/>
      <c r="I754" s="158"/>
      <c r="J754" s="158"/>
    </row>
    <row r="755" spans="1:10" s="52" customFormat="1" x14ac:dyDescent="0.3">
      <c r="A755" s="158"/>
      <c r="B755" s="158"/>
      <c r="C755" s="158"/>
      <c r="D755" s="158"/>
      <c r="E755" s="158"/>
      <c r="F755" s="158"/>
      <c r="G755" s="158"/>
      <c r="H755" s="158"/>
      <c r="I755" s="158"/>
      <c r="J755" s="158"/>
    </row>
    <row r="756" spans="1:10" s="52" customFormat="1" x14ac:dyDescent="0.3">
      <c r="A756" s="158"/>
      <c r="B756" s="158"/>
      <c r="C756" s="158"/>
      <c r="D756" s="158"/>
      <c r="E756" s="158"/>
      <c r="F756" s="158"/>
      <c r="G756" s="158"/>
      <c r="H756" s="158"/>
      <c r="I756" s="158"/>
      <c r="J756" s="158"/>
    </row>
    <row r="757" spans="1:10" s="52" customFormat="1" x14ac:dyDescent="0.3">
      <c r="A757" s="158"/>
      <c r="B757" s="158"/>
      <c r="C757" s="158"/>
      <c r="D757" s="158"/>
      <c r="E757" s="158"/>
      <c r="F757" s="158"/>
      <c r="G757" s="158"/>
      <c r="H757" s="158"/>
      <c r="I757" s="158"/>
      <c r="J757" s="158"/>
    </row>
    <row r="758" spans="1:10" s="52" customFormat="1" x14ac:dyDescent="0.3">
      <c r="A758" s="158"/>
      <c r="B758" s="158"/>
      <c r="C758" s="158"/>
      <c r="D758" s="158"/>
      <c r="E758" s="158"/>
      <c r="F758" s="158"/>
      <c r="G758" s="158"/>
      <c r="H758" s="158"/>
      <c r="I758" s="158"/>
      <c r="J758" s="158"/>
    </row>
    <row r="759" spans="1:10" s="52" customFormat="1" x14ac:dyDescent="0.3">
      <c r="A759" s="158"/>
      <c r="B759" s="158"/>
      <c r="C759" s="158"/>
      <c r="D759" s="158"/>
      <c r="E759" s="158"/>
      <c r="F759" s="158"/>
      <c r="G759" s="158"/>
      <c r="H759" s="158"/>
      <c r="I759" s="158"/>
      <c r="J759" s="158"/>
    </row>
    <row r="760" spans="1:10" s="52" customFormat="1" x14ac:dyDescent="0.3">
      <c r="A760" s="158"/>
      <c r="B760" s="158"/>
      <c r="C760" s="158"/>
      <c r="D760" s="158"/>
      <c r="E760" s="158"/>
      <c r="F760" s="158"/>
      <c r="G760" s="158"/>
      <c r="H760" s="158"/>
      <c r="I760" s="158"/>
      <c r="J760" s="158"/>
    </row>
    <row r="761" spans="1:10" s="52" customFormat="1" x14ac:dyDescent="0.3">
      <c r="A761" s="158"/>
      <c r="B761" s="158"/>
      <c r="C761" s="158"/>
      <c r="D761" s="158"/>
      <c r="E761" s="158"/>
      <c r="F761" s="158"/>
      <c r="G761" s="158"/>
      <c r="H761" s="158"/>
      <c r="I761" s="158"/>
      <c r="J761" s="158"/>
    </row>
    <row r="762" spans="1:10" s="52" customFormat="1" x14ac:dyDescent="0.3">
      <c r="A762" s="158"/>
      <c r="B762" s="158"/>
      <c r="C762" s="158"/>
      <c r="D762" s="158"/>
      <c r="E762" s="158"/>
      <c r="F762" s="158"/>
      <c r="G762" s="158"/>
      <c r="H762" s="158"/>
      <c r="I762" s="158"/>
      <c r="J762" s="158"/>
    </row>
    <row r="763" spans="1:10" s="52" customFormat="1" x14ac:dyDescent="0.3">
      <c r="A763" s="158"/>
      <c r="B763" s="158"/>
      <c r="C763" s="158"/>
      <c r="D763" s="158"/>
      <c r="E763" s="158"/>
      <c r="F763" s="158"/>
      <c r="G763" s="158"/>
      <c r="H763" s="158"/>
      <c r="I763" s="158"/>
      <c r="J763" s="158"/>
    </row>
    <row r="764" spans="1:10" s="52" customFormat="1" x14ac:dyDescent="0.3">
      <c r="A764" s="158"/>
      <c r="B764" s="158"/>
      <c r="C764" s="158"/>
      <c r="D764" s="158"/>
      <c r="E764" s="158"/>
      <c r="F764" s="158"/>
      <c r="G764" s="158"/>
      <c r="H764" s="158"/>
      <c r="I764" s="158"/>
      <c r="J764" s="158"/>
    </row>
    <row r="765" spans="1:10" s="52" customFormat="1" x14ac:dyDescent="0.3">
      <c r="A765" s="158"/>
      <c r="B765" s="158"/>
      <c r="C765" s="158"/>
      <c r="D765" s="158"/>
      <c r="E765" s="158"/>
      <c r="F765" s="158"/>
      <c r="G765" s="158"/>
      <c r="H765" s="158"/>
      <c r="I765" s="158"/>
      <c r="J765" s="158"/>
    </row>
    <row r="766" spans="1:10" s="52" customFormat="1" x14ac:dyDescent="0.3">
      <c r="A766" s="158"/>
      <c r="B766" s="158"/>
      <c r="C766" s="158"/>
      <c r="D766" s="158"/>
      <c r="E766" s="158"/>
      <c r="F766" s="158"/>
      <c r="G766" s="158"/>
      <c r="H766" s="158"/>
      <c r="I766" s="158"/>
      <c r="J766" s="158"/>
    </row>
    <row r="767" spans="1:10" s="52" customFormat="1" x14ac:dyDescent="0.3">
      <c r="A767" s="158"/>
      <c r="B767" s="158"/>
      <c r="C767" s="158"/>
      <c r="D767" s="158"/>
      <c r="E767" s="158"/>
      <c r="F767" s="158"/>
      <c r="G767" s="158"/>
      <c r="H767" s="158"/>
      <c r="I767" s="158"/>
      <c r="J767" s="158"/>
    </row>
    <row r="768" spans="1:10" s="52" customFormat="1" x14ac:dyDescent="0.3">
      <c r="A768" s="158"/>
      <c r="B768" s="158"/>
      <c r="C768" s="158"/>
      <c r="D768" s="158"/>
      <c r="E768" s="158"/>
      <c r="F768" s="158"/>
      <c r="G768" s="158"/>
      <c r="H768" s="158"/>
      <c r="I768" s="158"/>
      <c r="J768" s="158"/>
    </row>
    <row r="769" spans="1:10" s="52" customFormat="1" x14ac:dyDescent="0.3">
      <c r="A769" s="158"/>
      <c r="B769" s="158"/>
      <c r="C769" s="158"/>
      <c r="D769" s="158"/>
      <c r="E769" s="158"/>
      <c r="F769" s="158"/>
      <c r="G769" s="158"/>
      <c r="H769" s="158"/>
      <c r="I769" s="158"/>
      <c r="J769" s="158"/>
    </row>
    <row r="770" spans="1:10" s="52" customFormat="1" x14ac:dyDescent="0.3">
      <c r="A770" s="158"/>
      <c r="B770" s="158"/>
      <c r="C770" s="158"/>
      <c r="D770" s="158"/>
      <c r="E770" s="158"/>
      <c r="F770" s="158"/>
      <c r="G770" s="158"/>
      <c r="H770" s="158"/>
      <c r="I770" s="158"/>
      <c r="J770" s="158"/>
    </row>
    <row r="771" spans="1:10" s="52" customFormat="1" x14ac:dyDescent="0.3">
      <c r="A771" s="158"/>
      <c r="B771" s="158"/>
      <c r="C771" s="158"/>
      <c r="D771" s="158"/>
      <c r="E771" s="158"/>
      <c r="F771" s="158"/>
      <c r="G771" s="158"/>
      <c r="H771" s="158"/>
      <c r="I771" s="158"/>
      <c r="J771" s="158"/>
    </row>
    <row r="772" spans="1:10" s="52" customFormat="1" x14ac:dyDescent="0.3">
      <c r="A772" s="158"/>
      <c r="B772" s="158"/>
      <c r="C772" s="158"/>
      <c r="D772" s="158"/>
      <c r="E772" s="158"/>
      <c r="F772" s="158"/>
      <c r="G772" s="158"/>
      <c r="H772" s="158"/>
      <c r="I772" s="158"/>
      <c r="J772" s="158"/>
    </row>
    <row r="773" spans="1:10" s="52" customFormat="1" x14ac:dyDescent="0.3">
      <c r="A773" s="158"/>
      <c r="B773" s="158"/>
      <c r="C773" s="158"/>
      <c r="D773" s="158"/>
      <c r="E773" s="158"/>
      <c r="F773" s="158"/>
      <c r="G773" s="158"/>
      <c r="H773" s="158"/>
      <c r="I773" s="158"/>
      <c r="J773" s="158"/>
    </row>
    <row r="774" spans="1:10" s="52" customFormat="1" x14ac:dyDescent="0.3">
      <c r="A774" s="158"/>
      <c r="B774" s="158"/>
      <c r="C774" s="158"/>
      <c r="D774" s="158"/>
      <c r="E774" s="158"/>
      <c r="F774" s="158"/>
      <c r="G774" s="158"/>
      <c r="H774" s="158"/>
      <c r="I774" s="158"/>
      <c r="J774" s="158"/>
    </row>
    <row r="775" spans="1:10" s="52" customFormat="1" x14ac:dyDescent="0.3">
      <c r="A775" s="158"/>
      <c r="B775" s="158"/>
      <c r="C775" s="158"/>
      <c r="D775" s="158"/>
      <c r="E775" s="158"/>
      <c r="F775" s="158"/>
      <c r="G775" s="158"/>
      <c r="H775" s="158"/>
      <c r="I775" s="158"/>
      <c r="J775" s="158"/>
    </row>
    <row r="776" spans="1:10" s="52" customFormat="1" x14ac:dyDescent="0.3">
      <c r="A776" s="158"/>
      <c r="B776" s="158"/>
      <c r="C776" s="158"/>
      <c r="D776" s="158"/>
      <c r="E776" s="158"/>
      <c r="F776" s="158"/>
      <c r="G776" s="158"/>
      <c r="H776" s="158"/>
      <c r="I776" s="158"/>
      <c r="J776" s="158"/>
    </row>
    <row r="777" spans="1:10" s="52" customFormat="1" x14ac:dyDescent="0.3">
      <c r="A777" s="158"/>
      <c r="B777" s="158"/>
      <c r="C777" s="158"/>
      <c r="D777" s="158"/>
      <c r="E777" s="158"/>
      <c r="F777" s="158"/>
      <c r="G777" s="158"/>
      <c r="H777" s="158"/>
      <c r="I777" s="158"/>
      <c r="J777" s="158"/>
    </row>
    <row r="778" spans="1:10" s="52" customFormat="1" x14ac:dyDescent="0.3">
      <c r="A778" s="158"/>
      <c r="B778" s="158"/>
      <c r="C778" s="158"/>
      <c r="D778" s="158"/>
      <c r="E778" s="158"/>
      <c r="F778" s="158"/>
      <c r="G778" s="158"/>
      <c r="H778" s="158"/>
      <c r="I778" s="158"/>
      <c r="J778" s="158"/>
    </row>
    <row r="779" spans="1:10" s="52" customFormat="1" x14ac:dyDescent="0.3">
      <c r="A779" s="158"/>
      <c r="B779" s="158"/>
      <c r="C779" s="158"/>
      <c r="D779" s="158"/>
      <c r="E779" s="158"/>
      <c r="F779" s="158"/>
      <c r="G779" s="158"/>
      <c r="H779" s="158"/>
      <c r="I779" s="158"/>
      <c r="J779" s="158"/>
    </row>
    <row r="780" spans="1:10" s="52" customFormat="1" x14ac:dyDescent="0.3">
      <c r="A780" s="158"/>
      <c r="B780" s="158"/>
      <c r="C780" s="158"/>
      <c r="D780" s="158"/>
      <c r="E780" s="158"/>
      <c r="F780" s="158"/>
      <c r="G780" s="158"/>
      <c r="H780" s="158"/>
      <c r="I780" s="158"/>
      <c r="J780" s="158"/>
    </row>
    <row r="781" spans="1:10" s="52" customFormat="1" x14ac:dyDescent="0.3">
      <c r="A781" s="158"/>
      <c r="B781" s="158"/>
      <c r="C781" s="158"/>
      <c r="D781" s="158"/>
      <c r="E781" s="158"/>
      <c r="F781" s="158"/>
      <c r="G781" s="158"/>
      <c r="H781" s="158"/>
      <c r="I781" s="158"/>
      <c r="J781" s="158"/>
    </row>
    <row r="782" spans="1:10" s="52" customFormat="1" x14ac:dyDescent="0.3">
      <c r="A782" s="158"/>
      <c r="B782" s="158"/>
      <c r="C782" s="158"/>
      <c r="D782" s="158"/>
      <c r="E782" s="158"/>
      <c r="F782" s="158"/>
      <c r="G782" s="158"/>
      <c r="H782" s="158"/>
      <c r="I782" s="158"/>
      <c r="J782" s="158"/>
    </row>
    <row r="783" spans="1:10" s="52" customFormat="1" x14ac:dyDescent="0.3">
      <c r="A783" s="158"/>
      <c r="B783" s="158"/>
      <c r="C783" s="158"/>
      <c r="D783" s="158"/>
      <c r="E783" s="158"/>
      <c r="F783" s="158"/>
      <c r="G783" s="158"/>
      <c r="H783" s="158"/>
      <c r="I783" s="158"/>
      <c r="J783" s="158"/>
    </row>
    <row r="784" spans="1:10" s="52" customFormat="1" x14ac:dyDescent="0.3">
      <c r="A784" s="158"/>
      <c r="B784" s="158"/>
      <c r="C784" s="158"/>
      <c r="D784" s="158"/>
      <c r="E784" s="158"/>
      <c r="F784" s="158"/>
      <c r="G784" s="158"/>
      <c r="H784" s="158"/>
      <c r="I784" s="158"/>
      <c r="J784" s="158"/>
    </row>
    <row r="785" spans="1:10" s="52" customFormat="1" x14ac:dyDescent="0.3">
      <c r="A785" s="158"/>
      <c r="B785" s="158"/>
      <c r="C785" s="158"/>
      <c r="D785" s="158"/>
      <c r="E785" s="158"/>
      <c r="F785" s="158"/>
      <c r="G785" s="158"/>
      <c r="H785" s="158"/>
      <c r="I785" s="158"/>
      <c r="J785" s="158"/>
    </row>
    <row r="786" spans="1:10" s="52" customFormat="1" x14ac:dyDescent="0.3">
      <c r="A786" s="158"/>
      <c r="B786" s="158"/>
      <c r="C786" s="158"/>
      <c r="D786" s="158"/>
      <c r="E786" s="158"/>
      <c r="F786" s="158"/>
      <c r="G786" s="158"/>
      <c r="H786" s="158"/>
      <c r="I786" s="158"/>
      <c r="J786" s="158"/>
    </row>
    <row r="787" spans="1:10" s="52" customFormat="1" x14ac:dyDescent="0.3">
      <c r="A787" s="158"/>
      <c r="B787" s="158"/>
      <c r="C787" s="158"/>
      <c r="D787" s="158"/>
      <c r="E787" s="158"/>
      <c r="F787" s="158"/>
      <c r="G787" s="158"/>
      <c r="H787" s="158"/>
      <c r="I787" s="158"/>
      <c r="J787" s="158"/>
    </row>
    <row r="788" spans="1:10" s="52" customFormat="1" x14ac:dyDescent="0.3">
      <c r="A788" s="158"/>
      <c r="B788" s="158"/>
      <c r="C788" s="158"/>
      <c r="D788" s="158"/>
      <c r="E788" s="158"/>
      <c r="F788" s="158"/>
      <c r="G788" s="158"/>
      <c r="H788" s="158"/>
      <c r="I788" s="158"/>
      <c r="J788" s="158"/>
    </row>
    <row r="789" spans="1:10" s="52" customFormat="1" x14ac:dyDescent="0.3">
      <c r="A789" s="158"/>
      <c r="B789" s="158"/>
      <c r="C789" s="158"/>
      <c r="D789" s="158"/>
      <c r="E789" s="158"/>
      <c r="F789" s="158"/>
      <c r="G789" s="158"/>
      <c r="H789" s="158"/>
      <c r="I789" s="158"/>
      <c r="J789" s="158"/>
    </row>
    <row r="790" spans="1:10" s="52" customFormat="1" x14ac:dyDescent="0.3">
      <c r="A790" s="158"/>
      <c r="B790" s="158"/>
      <c r="C790" s="158"/>
      <c r="D790" s="158"/>
      <c r="E790" s="158"/>
      <c r="F790" s="158"/>
      <c r="G790" s="158"/>
      <c r="H790" s="158"/>
      <c r="I790" s="158"/>
      <c r="J790" s="158"/>
    </row>
    <row r="791" spans="1:10" s="52" customFormat="1" x14ac:dyDescent="0.3">
      <c r="A791" s="158"/>
      <c r="B791" s="158"/>
      <c r="C791" s="158"/>
      <c r="D791" s="158"/>
      <c r="E791" s="158"/>
      <c r="F791" s="158"/>
      <c r="G791" s="158"/>
      <c r="H791" s="158"/>
      <c r="I791" s="158"/>
      <c r="J791" s="158"/>
    </row>
    <row r="792" spans="1:10" s="52" customFormat="1" x14ac:dyDescent="0.3">
      <c r="A792" s="158"/>
      <c r="B792" s="158"/>
      <c r="C792" s="158"/>
      <c r="D792" s="158"/>
      <c r="E792" s="158"/>
      <c r="F792" s="158"/>
      <c r="G792" s="158"/>
      <c r="H792" s="158"/>
      <c r="I792" s="158"/>
      <c r="J792" s="158"/>
    </row>
    <row r="793" spans="1:10" s="52" customFormat="1" x14ac:dyDescent="0.3">
      <c r="A793" s="158"/>
      <c r="B793" s="158"/>
      <c r="C793" s="158"/>
      <c r="D793" s="158"/>
      <c r="E793" s="158"/>
      <c r="F793" s="158"/>
      <c r="G793" s="158"/>
      <c r="H793" s="158"/>
      <c r="I793" s="158"/>
      <c r="J793" s="158"/>
    </row>
    <row r="794" spans="1:10" s="52" customFormat="1" x14ac:dyDescent="0.3">
      <c r="A794" s="158"/>
      <c r="B794" s="158"/>
      <c r="C794" s="158"/>
      <c r="D794" s="158"/>
      <c r="E794" s="158"/>
      <c r="F794" s="158"/>
      <c r="G794" s="158"/>
      <c r="H794" s="158"/>
      <c r="I794" s="158"/>
      <c r="J794" s="158"/>
    </row>
    <row r="795" spans="1:10" s="52" customFormat="1" x14ac:dyDescent="0.3">
      <c r="A795" s="158"/>
      <c r="B795" s="158"/>
      <c r="C795" s="158"/>
      <c r="D795" s="158"/>
      <c r="E795" s="158"/>
      <c r="F795" s="158"/>
      <c r="G795" s="158"/>
      <c r="H795" s="158"/>
      <c r="I795" s="158"/>
      <c r="J795" s="158"/>
    </row>
    <row r="796" spans="1:10" s="52" customFormat="1" x14ac:dyDescent="0.3">
      <c r="A796" s="158"/>
      <c r="B796" s="158"/>
      <c r="C796" s="158"/>
      <c r="D796" s="158"/>
      <c r="E796" s="158"/>
      <c r="F796" s="158"/>
      <c r="G796" s="158"/>
      <c r="H796" s="158"/>
      <c r="I796" s="158"/>
      <c r="J796" s="158"/>
    </row>
    <row r="797" spans="1:10" s="52" customFormat="1" x14ac:dyDescent="0.3">
      <c r="A797" s="158"/>
      <c r="B797" s="158"/>
      <c r="C797" s="158"/>
      <c r="D797" s="158"/>
      <c r="E797" s="158"/>
      <c r="F797" s="158"/>
      <c r="G797" s="158"/>
      <c r="H797" s="158"/>
      <c r="I797" s="158"/>
      <c r="J797" s="158"/>
    </row>
    <row r="798" spans="1:10" s="52" customFormat="1" x14ac:dyDescent="0.3">
      <c r="A798" s="158"/>
      <c r="B798" s="158"/>
      <c r="C798" s="158"/>
      <c r="D798" s="158"/>
      <c r="E798" s="158"/>
      <c r="F798" s="158"/>
      <c r="G798" s="158"/>
      <c r="H798" s="158"/>
      <c r="I798" s="158"/>
      <c r="J798" s="158"/>
    </row>
    <row r="799" spans="1:10" s="52" customFormat="1" x14ac:dyDescent="0.3">
      <c r="A799" s="158"/>
      <c r="B799" s="158"/>
      <c r="C799" s="158"/>
      <c r="D799" s="158"/>
      <c r="E799" s="158"/>
      <c r="F799" s="158"/>
      <c r="G799" s="158"/>
      <c r="H799" s="158"/>
      <c r="I799" s="158"/>
      <c r="J799" s="158"/>
    </row>
    <row r="800" spans="1:10" s="52" customFormat="1" x14ac:dyDescent="0.3">
      <c r="A800" s="158"/>
      <c r="B800" s="158"/>
      <c r="C800" s="158"/>
      <c r="D800" s="158"/>
      <c r="E800" s="158"/>
      <c r="F800" s="158"/>
      <c r="G800" s="158"/>
      <c r="H800" s="158"/>
      <c r="I800" s="158"/>
      <c r="J800" s="158"/>
    </row>
    <row r="801" spans="1:10" s="52" customFormat="1" x14ac:dyDescent="0.3">
      <c r="A801" s="158"/>
      <c r="B801" s="158"/>
      <c r="C801" s="158"/>
      <c r="D801" s="158"/>
      <c r="E801" s="158"/>
      <c r="F801" s="158"/>
      <c r="G801" s="158"/>
      <c r="H801" s="158"/>
      <c r="I801" s="158"/>
      <c r="J801" s="158"/>
    </row>
    <row r="802" spans="1:10" s="52" customFormat="1" x14ac:dyDescent="0.3">
      <c r="A802" s="158"/>
      <c r="B802" s="158"/>
      <c r="C802" s="158"/>
      <c r="D802" s="158"/>
      <c r="E802" s="158"/>
      <c r="F802" s="158"/>
      <c r="G802" s="158"/>
      <c r="H802" s="158"/>
      <c r="I802" s="158"/>
      <c r="J802" s="158"/>
    </row>
    <row r="803" spans="1:10" s="52" customFormat="1" x14ac:dyDescent="0.3">
      <c r="A803" s="158"/>
      <c r="B803" s="158"/>
      <c r="C803" s="158"/>
      <c r="D803" s="158"/>
      <c r="E803" s="158"/>
      <c r="F803" s="158"/>
      <c r="G803" s="158"/>
      <c r="H803" s="158"/>
      <c r="I803" s="158"/>
      <c r="J803" s="158"/>
    </row>
    <row r="804" spans="1:10" s="52" customFormat="1" x14ac:dyDescent="0.3">
      <c r="A804" s="158"/>
      <c r="B804" s="158"/>
      <c r="C804" s="158"/>
      <c r="D804" s="158"/>
      <c r="E804" s="158"/>
      <c r="F804" s="158"/>
      <c r="G804" s="158"/>
      <c r="H804" s="158"/>
      <c r="I804" s="158"/>
      <c r="J804" s="158"/>
    </row>
    <row r="805" spans="1:10" s="52" customFormat="1" x14ac:dyDescent="0.3">
      <c r="A805" s="158"/>
      <c r="B805" s="158"/>
      <c r="C805" s="158"/>
      <c r="D805" s="158"/>
      <c r="E805" s="158"/>
      <c r="F805" s="158"/>
      <c r="G805" s="158"/>
      <c r="H805" s="158"/>
      <c r="I805" s="158"/>
      <c r="J805" s="158"/>
    </row>
    <row r="806" spans="1:10" s="52" customFormat="1" x14ac:dyDescent="0.3">
      <c r="A806" s="158"/>
      <c r="B806" s="158"/>
      <c r="C806" s="158"/>
      <c r="D806" s="158"/>
      <c r="E806" s="158"/>
      <c r="F806" s="158"/>
      <c r="G806" s="158"/>
      <c r="H806" s="158"/>
      <c r="I806" s="158"/>
      <c r="J806" s="158"/>
    </row>
    <row r="807" spans="1:10" s="52" customFormat="1" x14ac:dyDescent="0.3">
      <c r="A807" s="158"/>
      <c r="B807" s="158"/>
      <c r="C807" s="158"/>
      <c r="D807" s="158"/>
      <c r="E807" s="158"/>
      <c r="F807" s="158"/>
      <c r="G807" s="158"/>
      <c r="H807" s="158"/>
      <c r="I807" s="158"/>
      <c r="J807" s="158"/>
    </row>
  </sheetData>
  <mergeCells count="18">
    <mergeCell ref="J16:J17"/>
    <mergeCell ref="K16:K17"/>
    <mergeCell ref="F7:K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:K1"/>
    <mergeCell ref="A2:K2"/>
    <mergeCell ref="A3:K3"/>
    <mergeCell ref="A4:K4"/>
    <mergeCell ref="A5:K5"/>
    <mergeCell ref="F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</dc:creator>
  <cp:lastModifiedBy>COMUNICACION</cp:lastModifiedBy>
  <dcterms:created xsi:type="dcterms:W3CDTF">2022-07-19T18:05:45Z</dcterms:created>
  <dcterms:modified xsi:type="dcterms:W3CDTF">2022-07-19T18:07:45Z</dcterms:modified>
</cp:coreProperties>
</file>