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ownloads\"/>
    </mc:Choice>
  </mc:AlternateContent>
  <xr:revisionPtr revIDLastSave="0" documentId="8_{F9A850CA-CC7F-4145-B5B1-439F28430A3D}" xr6:coauthVersionLast="47" xr6:coauthVersionMax="47" xr10:uidLastSave="{00000000-0000-0000-0000-000000000000}"/>
  <bookViews>
    <workbookView xWindow="-120" yWindow="-120" windowWidth="15600" windowHeight="11160" xr2:uid="{1A606917-DF28-4753-AF9E-A73403C0501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B65" i="1"/>
  <c r="P64" i="1"/>
  <c r="P63" i="1"/>
  <c r="P62" i="1"/>
  <c r="P61" i="1"/>
  <c r="P60" i="1"/>
  <c r="P59" i="1"/>
  <c r="P58" i="1"/>
  <c r="P57" i="1"/>
  <c r="P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C86" i="1" s="1"/>
  <c r="B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29" i="1" s="1"/>
  <c r="P32" i="1"/>
  <c r="P31" i="1"/>
  <c r="P30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P28" i="1"/>
  <c r="P27" i="1"/>
  <c r="P26" i="1"/>
  <c r="P25" i="1"/>
  <c r="P24" i="1"/>
  <c r="P23" i="1"/>
  <c r="P22" i="1"/>
  <c r="P21" i="1"/>
  <c r="P20" i="1"/>
  <c r="P19" i="1" s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P18" i="1"/>
  <c r="P17" i="1"/>
  <c r="P16" i="1"/>
  <c r="P15" i="1"/>
  <c r="P14" i="1"/>
  <c r="P13" i="1" s="1"/>
  <c r="O13" i="1"/>
  <c r="O86" i="1" s="1"/>
  <c r="N13" i="1"/>
  <c r="N86" i="1" s="1"/>
  <c r="M13" i="1"/>
  <c r="M86" i="1" s="1"/>
  <c r="L13" i="1"/>
  <c r="L86" i="1" s="1"/>
  <c r="K13" i="1"/>
  <c r="K86" i="1" s="1"/>
  <c r="J13" i="1"/>
  <c r="J86" i="1" s="1"/>
  <c r="I13" i="1"/>
  <c r="I86" i="1" s="1"/>
  <c r="H13" i="1"/>
  <c r="H86" i="1" s="1"/>
  <c r="G13" i="1"/>
  <c r="G86" i="1" s="1"/>
  <c r="F13" i="1"/>
  <c r="F86" i="1" s="1"/>
  <c r="E13" i="1"/>
  <c r="E86" i="1" s="1"/>
  <c r="D13" i="1"/>
  <c r="D86" i="1" s="1"/>
  <c r="B13" i="1"/>
  <c r="B86" i="1" s="1"/>
  <c r="O9" i="1"/>
  <c r="N9" i="1"/>
  <c r="M9" i="1"/>
  <c r="L9" i="1"/>
  <c r="K9" i="1"/>
  <c r="J9" i="1"/>
  <c r="I9" i="1"/>
  <c r="H9" i="1"/>
  <c r="G9" i="1"/>
  <c r="F9" i="1"/>
  <c r="E9" i="1"/>
  <c r="D9" i="1"/>
  <c r="P9" i="1" s="1"/>
  <c r="P8" i="1"/>
  <c r="P7" i="1"/>
  <c r="P86" i="1" l="1"/>
</calcChain>
</file>

<file path=xl/sharedStrings.xml><?xml version="1.0" encoding="utf-8"?>
<sst xmlns="http://schemas.openxmlformats.org/spreadsheetml/2006/main" count="111" uniqueCount="111">
  <si>
    <t xml:space="preserve">                                           SERVICIO REGIONAL DE SALUD NORCENTRAL   </t>
  </si>
  <si>
    <t xml:space="preserve">                                                             HOSPITAL PROVINCIAL RICARDO LIMARDO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</si>
  <si>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</si>
  <si>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INGRESOS VS En ENERO RD$  15,703,887.65        EN EL MES DE FEBRERO 2023 RD$15,683,931.47</t>
  </si>
  <si>
    <t>INGRESOS VS EN RD$</t>
  </si>
  <si>
    <t xml:space="preserve"> INGRESOS FR EN RD$0</t>
  </si>
  <si>
    <t xml:space="preserve">   TOTAL  </t>
  </si>
  <si>
    <t>DETALLE</t>
  </si>
  <si>
    <t>Presupuesto Aprobado</t>
  </si>
  <si>
    <t>Presupuesto Modificado</t>
  </si>
  <si>
    <t xml:space="preserve">Gasto devengado </t>
  </si>
  <si>
    <t>Enero2024</t>
  </si>
  <si>
    <t>Febrero2024</t>
  </si>
  <si>
    <t>Marzo2024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</si>
  <si>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</si>
  <si>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</si>
  <si>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</si>
  <si>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</si>
  <si>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</si>
  <si>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</si>
  <si>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</si>
  <si>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 2023</t>
  </si>
  <si>
    <t>Diciembre  2024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</si>
  <si>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</si>
  <si>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</si>
  <si>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</si>
  <si>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</si>
  <si>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</si>
  <si>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</si>
  <si>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</si>
  <si>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</si>
  <si>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</si>
  <si>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</si>
  <si>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</si>
  <si>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</si>
  <si>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</si>
  <si>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</si>
  <si>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</si>
  <si>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</si>
  <si>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</si>
  <si>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</si>
  <si>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</si>
  <si>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</si>
  <si>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</si>
  <si>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</si>
  <si>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</si>
  <si>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</si>
  <si>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</si>
  <si>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</si>
  <si>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</si>
  <si>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</si>
  <si>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</si>
  <si>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</si>
  <si>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</si>
  <si>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</si>
  <si>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</si>
  <si>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</si>
  <si>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</si>
  <si>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</si>
  <si>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</si>
  <si>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</si>
  <si>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</si>
  <si>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</si>
  <si>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</si>
  <si>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</si>
  <si>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</si>
  <si>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</si>
  <si>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</si>
  <si>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</si>
  <si>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</si>
  <si>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</si>
  <si>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</si>
  <si>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</si>
  <si>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</si>
  <si>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</si>
  <si>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</si>
  <si>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</si>
  <si>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</si>
  <si>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</si>
  <si>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</si>
  <si>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</si>
  <si>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</si>
  <si>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</si>
  <si>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</si>
  <si>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</si>
  <si>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</si>
  <si>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</si>
  <si>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</si>
  <si>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</si>
  <si>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</si>
  <si>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</si>
  <si>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</si>
  <si>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</si>
  <si>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</si>
  <si>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</si>
  <si>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</si>
  <si>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</si>
  <si>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</si>
  <si>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</si>
  <si>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REALIZADO POR:</t>
  </si>
  <si>
    <t>REVISADO POR:</t>
  </si>
  <si>
    <t>APROBADO POR:</t>
  </si>
  <si>
    <t>LIC. MIRIAM MELENDEZ</t>
  </si>
  <si>
    <t>LIC. FABIO MARTINEZ</t>
  </si>
  <si>
    <t>DR. CARLOS REYES</t>
  </si>
  <si>
    <t>ENC. CONTABILIDAD</t>
  </si>
  <si>
    <t>ADMINISTRADOR</t>
  </si>
  <si>
    <t>DIRECTOR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</si>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</sst>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  <numFmt numFmtId="166" formatCode="#,##0.00;[Red]#,##0.00"/>
    <numFmt numFmtId="167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8" tint="0.7999816888943144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2">
    <xf numFmtId="0" fontId="0" fillId="0" borderId="0" xfId="0"/>
    <xf numFmtId="17" fontId="0" fillId="0" borderId="0" xfId="0" applyNumberForma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0" borderId="2" xfId="0" applyFont="1" applyBorder="1" applyAlignment="1">
      <alignment vertical="top" wrapText="1" readingOrder="1"/>
    </xf>
    <xf numFmtId="0" fontId="7" fillId="0" borderId="3" xfId="0" applyFont="1" applyBorder="1" applyAlignment="1">
      <alignment vertical="top" wrapText="1" readingOrder="1"/>
    </xf>
    <xf numFmtId="43" fontId="7" fillId="0" borderId="3" xfId="1" applyFont="1" applyBorder="1" applyAlignment="1">
      <alignment vertical="top" wrapText="1" readingOrder="1"/>
    </xf>
    <xf numFmtId="43" fontId="7" fillId="0" borderId="4" xfId="1" applyFont="1" applyBorder="1" applyAlignment="1">
      <alignment vertical="top" wrapText="1" readingOrder="1"/>
    </xf>
    <xf numFmtId="43" fontId="8" fillId="0" borderId="4" xfId="1" applyFont="1" applyFill="1" applyBorder="1" applyAlignment="1"/>
    <xf numFmtId="4" fontId="3" fillId="0" borderId="4" xfId="0" applyNumberFormat="1" applyFont="1" applyBorder="1"/>
    <xf numFmtId="0" fontId="7" fillId="0" borderId="4" xfId="0" applyFont="1" applyBorder="1" applyAlignment="1">
      <alignment vertical="top" wrapText="1" readingOrder="1"/>
    </xf>
    <xf numFmtId="4" fontId="8" fillId="0" borderId="4" xfId="2" applyNumberFormat="1" applyFont="1" applyBorder="1" applyAlignment="1">
      <alignment horizontal="right"/>
    </xf>
    <xf numFmtId="0" fontId="6" fillId="0" borderId="0" xfId="0" applyFont="1" applyAlignment="1">
      <alignment vertical="top" wrapText="1" readingOrder="1"/>
    </xf>
    <xf numFmtId="0" fontId="0" fillId="0" borderId="5" xfId="0" applyBorder="1" applyAlignment="1">
      <alignment horizontal="left"/>
    </xf>
    <xf numFmtId="0" fontId="7" fillId="0" borderId="5" xfId="0" applyFont="1" applyBorder="1" applyAlignment="1">
      <alignment vertical="top" wrapText="1" readingOrder="1"/>
    </xf>
    <xf numFmtId="43" fontId="7" fillId="0" borderId="6" xfId="0" applyNumberFormat="1" applyFont="1" applyBorder="1" applyAlignment="1">
      <alignment vertical="top" wrapText="1" readingOrder="1"/>
    </xf>
    <xf numFmtId="43" fontId="7" fillId="0" borderId="5" xfId="0" applyNumberFormat="1" applyFont="1" applyBorder="1" applyAlignment="1">
      <alignment vertical="top" wrapText="1" readingOrder="1"/>
    </xf>
    <xf numFmtId="0" fontId="10" fillId="2" borderId="7" xfId="0" applyFont="1" applyFill="1" applyBorder="1" applyAlignment="1">
      <alignment horizontal="left" vertical="center"/>
    </xf>
    <xf numFmtId="43" fontId="10" fillId="2" borderId="8" xfId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/>
    </xf>
    <xf numFmtId="43" fontId="10" fillId="2" borderId="14" xfId="1" applyFont="1" applyFill="1" applyBorder="1" applyAlignment="1">
      <alignment horizontal="center" vertical="center" wrapText="1"/>
    </xf>
    <xf numFmtId="49" fontId="10" fillId="3" borderId="15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left" vertical="center" wrapText="1"/>
    </xf>
    <xf numFmtId="43" fontId="3" fillId="0" borderId="18" xfId="1" applyFont="1" applyBorder="1" applyAlignment="1">
      <alignment horizontal="left" vertical="center" wrapText="1"/>
    </xf>
    <xf numFmtId="164" fontId="3" fillId="0" borderId="18" xfId="0" applyNumberFormat="1" applyFont="1" applyBorder="1"/>
    <xf numFmtId="0" fontId="3" fillId="0" borderId="4" xfId="0" applyFont="1" applyBorder="1" applyAlignment="1">
      <alignment horizontal="left" vertical="center" wrapText="1"/>
    </xf>
    <xf numFmtId="166" fontId="11" fillId="4" borderId="4" xfId="3" applyNumberFormat="1" applyFont="1" applyFill="1" applyBorder="1" applyAlignment="1">
      <alignment vertical="top"/>
    </xf>
    <xf numFmtId="43" fontId="3" fillId="0" borderId="4" xfId="1" applyFont="1" applyFill="1" applyBorder="1" applyAlignment="1">
      <alignment vertical="center" wrapText="1"/>
    </xf>
    <xf numFmtId="166" fontId="8" fillId="4" borderId="4" xfId="3" applyNumberFormat="1" applyFont="1" applyFill="1" applyBorder="1" applyAlignment="1">
      <alignment vertical="top"/>
    </xf>
    <xf numFmtId="0" fontId="0" fillId="0" borderId="4" xfId="0" applyBorder="1" applyAlignment="1">
      <alignment horizontal="left" vertical="center" wrapText="1" indent="2"/>
    </xf>
    <xf numFmtId="43" fontId="12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/>
    <xf numFmtId="4" fontId="13" fillId="0" borderId="4" xfId="0" applyNumberFormat="1" applyFont="1" applyBorder="1" applyAlignment="1">
      <alignment horizontal="right"/>
    </xf>
    <xf numFmtId="43" fontId="13" fillId="0" borderId="4" xfId="0" applyNumberFormat="1" applyFont="1" applyBorder="1" applyAlignment="1">
      <alignment horizontal="right"/>
    </xf>
    <xf numFmtId="43" fontId="14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67" fontId="12" fillId="0" borderId="4" xfId="0" applyNumberFormat="1" applyFont="1" applyBorder="1" applyAlignment="1">
      <alignment vertical="center" wrapText="1"/>
    </xf>
    <xf numFmtId="43" fontId="16" fillId="0" borderId="4" xfId="0" applyNumberFormat="1" applyFont="1" applyBorder="1" applyAlignment="1">
      <alignment horizontal="right"/>
    </xf>
    <xf numFmtId="0" fontId="0" fillId="0" borderId="19" xfId="0" applyBorder="1"/>
    <xf numFmtId="166" fontId="17" fillId="4" borderId="4" xfId="3" applyNumberFormat="1" applyFont="1" applyFill="1" applyBorder="1" applyAlignment="1">
      <alignment vertical="top"/>
    </xf>
    <xf numFmtId="43" fontId="18" fillId="0" borderId="4" xfId="1" applyFont="1" applyBorder="1" applyAlignment="1">
      <alignment vertical="center" wrapText="1"/>
    </xf>
    <xf numFmtId="166" fontId="19" fillId="4" borderId="4" xfId="3" applyNumberFormat="1" applyFont="1" applyFill="1" applyBorder="1" applyAlignment="1">
      <alignment vertical="top"/>
    </xf>
    <xf numFmtId="44" fontId="12" fillId="0" borderId="4" xfId="0" applyNumberFormat="1" applyFont="1" applyBorder="1" applyAlignment="1">
      <alignment vertical="center" wrapText="1"/>
    </xf>
    <xf numFmtId="43" fontId="12" fillId="0" borderId="4" xfId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2" fillId="0" borderId="4" xfId="0" applyFont="1" applyBorder="1"/>
    <xf numFmtId="0" fontId="0" fillId="0" borderId="4" xfId="0" applyBorder="1"/>
    <xf numFmtId="43" fontId="18" fillId="0" borderId="4" xfId="0" applyNumberFormat="1" applyFont="1" applyBorder="1" applyAlignment="1">
      <alignment vertical="center" wrapText="1"/>
    </xf>
    <xf numFmtId="43" fontId="0" fillId="5" borderId="4" xfId="0" applyNumberFormat="1" applyFill="1" applyBorder="1" applyAlignment="1">
      <alignment vertical="center" wrapText="1"/>
    </xf>
    <xf numFmtId="43" fontId="0" fillId="0" borderId="4" xfId="0" applyNumberFormat="1" applyBorder="1" applyAlignment="1">
      <alignment vertical="center" wrapText="1"/>
    </xf>
    <xf numFmtId="167" fontId="18" fillId="0" borderId="4" xfId="0" applyNumberFormat="1" applyFon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" fontId="0" fillId="0" borderId="4" xfId="0" applyNumberFormat="1" applyBorder="1"/>
    <xf numFmtId="44" fontId="0" fillId="0" borderId="4" xfId="0" applyNumberFormat="1" applyBorder="1" applyAlignment="1">
      <alignment vertical="center" wrapText="1"/>
    </xf>
    <xf numFmtId="167" fontId="0" fillId="0" borderId="4" xfId="0" applyNumberFormat="1" applyBorder="1" applyAlignment="1">
      <alignment vertical="center" wrapText="1"/>
    </xf>
    <xf numFmtId="43" fontId="0" fillId="0" borderId="4" xfId="0" applyNumberFormat="1" applyBorder="1"/>
    <xf numFmtId="43" fontId="20" fillId="0" borderId="4" xfId="0" applyNumberFormat="1" applyFont="1" applyBorder="1" applyAlignment="1">
      <alignment horizontal="right"/>
    </xf>
    <xf numFmtId="4" fontId="21" fillId="0" borderId="4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horizontal="left" vertical="top" wrapText="1" indent="2"/>
    </xf>
    <xf numFmtId="167" fontId="0" fillId="0" borderId="0" xfId="0" applyNumberFormat="1" applyAlignment="1">
      <alignment vertical="center" wrapText="1"/>
    </xf>
    <xf numFmtId="43" fontId="3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 wrapText="1" indent="2"/>
    </xf>
    <xf numFmtId="167" fontId="0" fillId="0" borderId="5" xfId="0" applyNumberFormat="1" applyBorder="1" applyAlignment="1">
      <alignment vertical="center" wrapText="1"/>
    </xf>
    <xf numFmtId="43" fontId="0" fillId="0" borderId="5" xfId="0" applyNumberFormat="1" applyBorder="1" applyAlignment="1">
      <alignment vertical="center" wrapText="1"/>
    </xf>
    <xf numFmtId="167" fontId="3" fillId="0" borderId="5" xfId="0" applyNumberFormat="1" applyFont="1" applyBorder="1" applyAlignment="1">
      <alignment vertical="center" wrapText="1"/>
    </xf>
    <xf numFmtId="43" fontId="16" fillId="0" borderId="5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0" fontId="2" fillId="2" borderId="20" xfId="0" applyFont="1" applyFill="1" applyBorder="1" applyAlignment="1">
      <alignment vertical="center"/>
    </xf>
    <xf numFmtId="164" fontId="2" fillId="2" borderId="21" xfId="0" applyNumberFormat="1" applyFont="1" applyFill="1" applyBorder="1"/>
    <xf numFmtId="164" fontId="2" fillId="2" borderId="22" xfId="0" applyNumberFormat="1" applyFont="1" applyFill="1" applyBorder="1"/>
    <xf numFmtId="43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12" fillId="0" borderId="2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8" fillId="0" borderId="23" xfId="0" applyFont="1" applyBorder="1" applyAlignment="1">
      <alignment wrapText="1"/>
    </xf>
    <xf numFmtId="0" fontId="12" fillId="0" borderId="23" xfId="0" applyFont="1" applyBorder="1" applyAlignment="1">
      <alignment wrapText="1"/>
    </xf>
  </cellXfs>
  <cellStyles count="4">
    <cellStyle name="Millares" xfId="1" builtinId="3"/>
    <cellStyle name="Millares 2 2" xfId="3" xr:uid="{7807BC6B-ACBD-4099-91B2-1572F92D399B}"/>
    <cellStyle name="Millares_29 feb DESEMBOLSO2004" xfId="2" xr:uid="{EB573F6A-D2F7-432D-9C63-4ADA5FCF742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133351</xdr:rowOff>
    </xdr:from>
    <xdr:to>
      <xdr:col>0</xdr:col>
      <xdr:colOff>1666875</xdr:colOff>
      <xdr:row>6</xdr:row>
      <xdr:rowOff>57239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DECF65-35B6-4414-BADC-0B2039999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28601"/>
          <a:ext cx="1114425" cy="1019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19B9-F27E-4A74-AEC6-E829B74D45CA}">
  <dimension ref="A1:T102"/>
  <sheetViews>
    <sheetView tabSelected="1" topLeftCell="A82" workbookViewId="0">
      <selection sqref="A1:XFD1048576"/>
    </sheetView>
  </sheetViews>
  <sheetFormatPr baseColWidth="10" defaultColWidth="11.42578125" defaultRowHeight="15" x14ac:dyDescent="0.25"/>
  <cols>
    <col min="1" max="1" width="36" customWidth="1"/>
    <col min="2" max="2" width="18.5703125" customWidth="1"/>
    <col min="3" max="3" width="5.7109375" customWidth="1"/>
    <col min="4" max="4" width="13.5703125" bestFit="1" customWidth="1"/>
    <col min="5" max="5" width="14.5703125" customWidth="1"/>
    <col min="6" max="6" width="19.85546875" bestFit="1" customWidth="1"/>
    <col min="7" max="7" width="6.7109375" customWidth="1"/>
    <col min="8" max="8" width="7.140625" customWidth="1"/>
    <col min="9" max="9" width="3.5703125" customWidth="1"/>
    <col min="10" max="10" width="4.42578125" customWidth="1"/>
    <col min="11" max="11" width="5.42578125" customWidth="1"/>
    <col min="12" max="12" width="3.28515625" customWidth="1"/>
    <col min="13" max="13" width="3.140625" customWidth="1"/>
    <col min="14" max="14" width="3.7109375" customWidth="1"/>
    <col min="15" max="15" width="5.7109375" customWidth="1"/>
    <col min="16" max="16" width="14.5703125" customWidth="1"/>
    <col min="17" max="17" width="15.42578125" customWidth="1"/>
    <col min="20" max="20" width="16.7109375" bestFit="1" customWidth="1"/>
  </cols>
  <sheetData>
    <row r="1" spans="1:17" ht="7.5" customHeight="1" x14ac:dyDescent="0.25">
      <c r="A1" s="1">
        <v>45352</v>
      </c>
    </row>
    <row r="2" spans="1:17" hidden="1" x14ac:dyDescent="0.25"/>
    <row r="3" spans="1:17" ht="28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21" customHeigh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21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ht="15.75" customHeight="1" x14ac:dyDescent="0.25">
      <c r="A6" s="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7" ht="15.75" customHeight="1" x14ac:dyDescent="0.25">
      <c r="A7" s="10" t="s">
        <v>3</v>
      </c>
      <c r="B7" s="11" t="s">
        <v>4</v>
      </c>
      <c r="C7" s="12"/>
      <c r="D7" s="13">
        <v>13161443.430000003</v>
      </c>
      <c r="E7" s="14">
        <v>13933312.310000001</v>
      </c>
      <c r="F7" s="13">
        <v>2996331.7299999995</v>
      </c>
      <c r="G7" s="13"/>
      <c r="H7" s="13"/>
      <c r="I7" s="13"/>
      <c r="J7" s="13"/>
      <c r="K7" s="13"/>
      <c r="L7" s="13"/>
      <c r="M7" s="13"/>
      <c r="N7" s="13"/>
      <c r="O7" s="13"/>
      <c r="P7" s="15">
        <f>+D7+E7+F7+G7+H7+I7+J7+K7+L7+M7+N7+O7</f>
        <v>30091087.470000003</v>
      </c>
    </row>
    <row r="8" spans="1:17" ht="15.75" customHeight="1" x14ac:dyDescent="0.25">
      <c r="A8" s="16"/>
      <c r="B8" s="16" t="s">
        <v>5</v>
      </c>
      <c r="C8" s="16"/>
      <c r="D8" s="16"/>
      <c r="E8" s="16"/>
      <c r="F8" s="17"/>
      <c r="G8" s="16"/>
      <c r="H8" s="13"/>
      <c r="I8" s="13"/>
      <c r="J8" s="13"/>
      <c r="K8" s="13"/>
      <c r="L8" s="13"/>
      <c r="M8" s="13"/>
      <c r="N8" s="13"/>
      <c r="O8" s="13"/>
      <c r="P8" s="15">
        <f>+D8+E8+F8+G8+H8+I8+J8+K8+L8+M8+N8+O8</f>
        <v>0</v>
      </c>
      <c r="Q8" s="18"/>
    </row>
    <row r="9" spans="1:17" ht="15.75" customHeight="1" thickBot="1" x14ac:dyDescent="0.3">
      <c r="A9" s="19"/>
      <c r="B9" s="20" t="s">
        <v>6</v>
      </c>
      <c r="C9" s="20"/>
      <c r="D9" s="21">
        <f t="shared" ref="D9:O9" si="0">SUM(D7:D8)</f>
        <v>13161443.430000003</v>
      </c>
      <c r="E9" s="21">
        <f t="shared" si="0"/>
        <v>13933312.310000001</v>
      </c>
      <c r="F9" s="22">
        <f t="shared" si="0"/>
        <v>2996331.7299999995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15">
        <f>+D9+E9+F9+G9+H9+I9+J9+K9+L9+M9+N9+O9</f>
        <v>30091087.470000003</v>
      </c>
      <c r="Q9" s="18"/>
    </row>
    <row r="10" spans="1:17" ht="25.5" customHeight="1" thickBot="1" x14ac:dyDescent="0.3">
      <c r="A10" s="23" t="s">
        <v>7</v>
      </c>
      <c r="B10" s="24" t="s">
        <v>8</v>
      </c>
      <c r="C10" s="24" t="s">
        <v>9</v>
      </c>
      <c r="D10" s="25" t="s">
        <v>10</v>
      </c>
      <c r="E10" s="26"/>
      <c r="F10" s="26"/>
      <c r="G10" s="26"/>
      <c r="H10" s="26"/>
      <c r="I10" s="26"/>
      <c r="J10" s="26"/>
      <c r="K10" s="27"/>
      <c r="L10" s="27"/>
      <c r="M10" s="27"/>
      <c r="N10" s="27"/>
      <c r="O10" s="27"/>
      <c r="P10" s="28"/>
    </row>
    <row r="11" spans="1:17" ht="15.75" thickBot="1" x14ac:dyDescent="0.3">
      <c r="A11" s="29"/>
      <c r="B11" s="30"/>
      <c r="C11" s="30"/>
      <c r="D11" s="31" t="s">
        <v>11</v>
      </c>
      <c r="E11" s="32" t="s">
        <v>12</v>
      </c>
      <c r="F11" s="32" t="s">
        <v>13</v>
      </c>
      <c r="G11" s="32" t="s">
        <v>14</v>
      </c>
      <c r="H11" s="31" t="s">
        <v>15</v>
      </c>
      <c r="I11" s="32" t="s">
        <v>16</v>
      </c>
      <c r="J11" s="31" t="s">
        <v>17</v>
      </c>
      <c r="K11" s="32" t="s">
        <v>18</v>
      </c>
      <c r="L11" s="32" t="s">
        <v>19</v>
      </c>
      <c r="M11" s="32" t="s">
        <v>20</v>
      </c>
      <c r="N11" s="33" t="s">
        <v>21</v>
      </c>
      <c r="O11" s="31" t="s">
        <v>22</v>
      </c>
      <c r="P11" s="34" t="s">
        <v>23</v>
      </c>
    </row>
    <row r="12" spans="1:17" x14ac:dyDescent="0.25">
      <c r="A12" s="35" t="s">
        <v>24</v>
      </c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7" ht="30" x14ac:dyDescent="0.25">
      <c r="A13" s="38" t="s">
        <v>25</v>
      </c>
      <c r="B13" s="39">
        <f>SUM(B14:B18)</f>
        <v>65969332.75</v>
      </c>
      <c r="C13" s="40"/>
      <c r="D13" s="41">
        <f t="shared" ref="D13:P13" si="1">SUM(D14:D18)</f>
        <v>3561993.69</v>
      </c>
      <c r="E13" s="41">
        <f t="shared" si="1"/>
        <v>3334497.22</v>
      </c>
      <c r="F13" s="41">
        <f t="shared" si="1"/>
        <v>3452945.4000000004</v>
      </c>
      <c r="G13" s="41">
        <f t="shared" si="1"/>
        <v>0</v>
      </c>
      <c r="H13" s="41">
        <f t="shared" si="1"/>
        <v>0</v>
      </c>
      <c r="I13" s="41">
        <f t="shared" si="1"/>
        <v>0</v>
      </c>
      <c r="J13" s="41">
        <f t="shared" si="1"/>
        <v>0</v>
      </c>
      <c r="K13" s="41">
        <f t="shared" si="1"/>
        <v>0</v>
      </c>
      <c r="L13" s="41">
        <f t="shared" si="1"/>
        <v>0</v>
      </c>
      <c r="M13" s="41">
        <f t="shared" si="1"/>
        <v>0</v>
      </c>
      <c r="N13" s="41">
        <f t="shared" si="1"/>
        <v>0</v>
      </c>
      <c r="O13" s="41">
        <f t="shared" si="1"/>
        <v>0</v>
      </c>
      <c r="P13" s="41">
        <f t="shared" si="1"/>
        <v>10349436.309999999</v>
      </c>
    </row>
    <row r="14" spans="1:17" x14ac:dyDescent="0.25">
      <c r="A14" s="42" t="s">
        <v>26</v>
      </c>
      <c r="B14" s="43">
        <v>56212584.490000002</v>
      </c>
      <c r="C14" s="44"/>
      <c r="D14" s="44">
        <v>3025100.76</v>
      </c>
      <c r="E14" s="45">
        <v>2817604.29</v>
      </c>
      <c r="F14" s="45">
        <v>2930052.47</v>
      </c>
      <c r="G14" s="45"/>
      <c r="H14" s="45"/>
      <c r="I14" s="46"/>
      <c r="J14" s="47"/>
      <c r="K14" s="47"/>
      <c r="L14" s="47"/>
      <c r="M14" s="47"/>
      <c r="N14" s="48"/>
      <c r="O14" s="48"/>
      <c r="P14" s="15">
        <f>+D14+E14+F14+G14+H14+I14+J14+K14+L14+M14+N14+O14</f>
        <v>8772757.5199999996</v>
      </c>
    </row>
    <row r="15" spans="1:17" x14ac:dyDescent="0.25">
      <c r="A15" s="42" t="s">
        <v>27</v>
      </c>
      <c r="B15" s="43">
        <v>8256748.2599999998</v>
      </c>
      <c r="C15" s="44"/>
      <c r="D15" s="44">
        <v>536892.93000000005</v>
      </c>
      <c r="E15" s="45">
        <v>516892.93</v>
      </c>
      <c r="F15" s="45">
        <v>522892.93</v>
      </c>
      <c r="G15" s="45"/>
      <c r="H15" s="45"/>
      <c r="I15" s="46"/>
      <c r="J15" s="47"/>
      <c r="K15" s="47"/>
      <c r="L15" s="47"/>
      <c r="M15" s="47"/>
      <c r="N15" s="48"/>
      <c r="O15" s="48"/>
      <c r="P15" s="15">
        <f t="shared" ref="P15:P18" si="2">+D15+E15+F15+G15+H15+I15+J15+K15+L15+M15+N15+O15</f>
        <v>1576678.79</v>
      </c>
    </row>
    <row r="16" spans="1:17" ht="30" x14ac:dyDescent="0.25">
      <c r="A16" s="42" t="s">
        <v>28</v>
      </c>
      <c r="B16" s="43"/>
      <c r="C16" s="44"/>
      <c r="D16" s="49"/>
      <c r="E16" s="49"/>
      <c r="F16" s="49"/>
      <c r="G16" s="49"/>
      <c r="H16" s="49"/>
      <c r="I16" s="49"/>
      <c r="J16" s="47"/>
      <c r="K16" s="47"/>
      <c r="L16" s="47"/>
      <c r="M16" s="47"/>
      <c r="N16" s="50"/>
      <c r="O16" s="50"/>
      <c r="P16" s="15">
        <f t="shared" si="2"/>
        <v>0</v>
      </c>
      <c r="Q16" s="51"/>
    </row>
    <row r="17" spans="1:16" ht="30" x14ac:dyDescent="0.25">
      <c r="A17" s="42" t="s">
        <v>29</v>
      </c>
      <c r="B17" s="43"/>
      <c r="C17" s="43"/>
      <c r="D17" s="49"/>
      <c r="E17" s="49"/>
      <c r="F17" s="49"/>
      <c r="G17" s="49"/>
      <c r="H17" s="49"/>
      <c r="I17" s="49"/>
      <c r="J17" s="47"/>
      <c r="K17" s="47"/>
      <c r="L17" s="47"/>
      <c r="M17" s="47"/>
      <c r="N17" s="50"/>
      <c r="O17" s="50"/>
      <c r="P17" s="15">
        <f t="shared" si="2"/>
        <v>0</v>
      </c>
    </row>
    <row r="18" spans="1:16" ht="30" x14ac:dyDescent="0.25">
      <c r="A18" s="42" t="s">
        <v>30</v>
      </c>
      <c r="B18" s="43">
        <v>1500000</v>
      </c>
      <c r="C18" s="44"/>
      <c r="D18" s="44"/>
      <c r="E18" s="45"/>
      <c r="F18" s="45"/>
      <c r="G18" s="45"/>
      <c r="H18" s="45"/>
      <c r="I18" s="47"/>
      <c r="J18" s="47"/>
      <c r="K18" s="47"/>
      <c r="L18" s="47"/>
      <c r="M18" s="47"/>
      <c r="N18" s="48"/>
      <c r="O18" s="48"/>
      <c r="P18" s="15">
        <f t="shared" si="2"/>
        <v>0</v>
      </c>
    </row>
    <row r="19" spans="1:16" x14ac:dyDescent="0.25">
      <c r="A19" s="38" t="s">
        <v>31</v>
      </c>
      <c r="B19" s="52">
        <f>SUM(B20:B28)</f>
        <v>14432035.469999999</v>
      </c>
      <c r="C19" s="53"/>
      <c r="D19" s="54">
        <f t="shared" ref="D19:P19" si="3">SUM(D20:D28)</f>
        <v>1446612.3699999999</v>
      </c>
      <c r="E19" s="54">
        <f t="shared" si="3"/>
        <v>1257321.02</v>
      </c>
      <c r="F19" s="54">
        <f t="shared" si="3"/>
        <v>953361.87000000011</v>
      </c>
      <c r="G19" s="54">
        <f t="shared" si="3"/>
        <v>0</v>
      </c>
      <c r="H19" s="54">
        <f t="shared" si="3"/>
        <v>0</v>
      </c>
      <c r="I19" s="54">
        <f t="shared" si="3"/>
        <v>0</v>
      </c>
      <c r="J19" s="54">
        <f t="shared" si="3"/>
        <v>0</v>
      </c>
      <c r="K19" s="54">
        <f t="shared" si="3"/>
        <v>0</v>
      </c>
      <c r="L19" s="54">
        <f t="shared" si="3"/>
        <v>0</v>
      </c>
      <c r="M19" s="54">
        <f t="shared" si="3"/>
        <v>0</v>
      </c>
      <c r="N19" s="41">
        <f t="shared" si="3"/>
        <v>0</v>
      </c>
      <c r="O19" s="41">
        <f t="shared" si="3"/>
        <v>0</v>
      </c>
      <c r="P19" s="41">
        <f t="shared" si="3"/>
        <v>3657295.2600000002</v>
      </c>
    </row>
    <row r="20" spans="1:16" x14ac:dyDescent="0.25">
      <c r="A20" s="42" t="s">
        <v>32</v>
      </c>
      <c r="B20" s="43">
        <v>2763575.87</v>
      </c>
      <c r="C20" s="44"/>
      <c r="D20" s="44">
        <v>238131.71</v>
      </c>
      <c r="E20" s="45">
        <v>264304.83</v>
      </c>
      <c r="F20" s="45">
        <v>168153.33000000002</v>
      </c>
      <c r="G20" s="45"/>
      <c r="H20" s="45"/>
      <c r="I20" s="47"/>
      <c r="J20" s="47"/>
      <c r="K20" s="47"/>
      <c r="L20" s="47"/>
      <c r="M20" s="47"/>
      <c r="N20" s="48"/>
      <c r="O20" s="48"/>
      <c r="P20" s="15">
        <f t="shared" ref="P20:P83" si="4">+D20+E20+F20+G20+H20+I20+J20+K20+L20+M20+N20+O20</f>
        <v>670589.87000000011</v>
      </c>
    </row>
    <row r="21" spans="1:16" ht="25.5" customHeight="1" x14ac:dyDescent="0.25">
      <c r="A21" s="42" t="s">
        <v>33</v>
      </c>
      <c r="B21" s="43">
        <v>3058116.14</v>
      </c>
      <c r="C21" s="44"/>
      <c r="D21" s="55">
        <v>376125</v>
      </c>
      <c r="E21" s="45">
        <v>407879</v>
      </c>
      <c r="F21" s="45"/>
      <c r="G21" s="45"/>
      <c r="H21" s="45"/>
      <c r="I21" s="47"/>
      <c r="J21" s="47"/>
      <c r="K21" s="47"/>
      <c r="L21" s="47"/>
      <c r="M21" s="47"/>
      <c r="N21" s="48"/>
      <c r="O21" s="48"/>
      <c r="P21" s="15">
        <f t="shared" si="4"/>
        <v>784004</v>
      </c>
    </row>
    <row r="22" spans="1:16" x14ac:dyDescent="0.25">
      <c r="A22" s="42" t="s">
        <v>34</v>
      </c>
      <c r="B22" s="43">
        <v>419000</v>
      </c>
      <c r="C22" s="44"/>
      <c r="D22" s="44"/>
      <c r="E22" s="45"/>
      <c r="F22" s="45"/>
      <c r="G22" s="45"/>
      <c r="H22" s="45"/>
      <c r="I22" s="47"/>
      <c r="J22" s="47"/>
      <c r="K22" s="47"/>
      <c r="L22" s="47"/>
      <c r="M22" s="47"/>
      <c r="N22" s="48"/>
      <c r="O22" s="48"/>
      <c r="P22" s="15">
        <f t="shared" si="4"/>
        <v>0</v>
      </c>
    </row>
    <row r="23" spans="1:16" x14ac:dyDescent="0.25">
      <c r="A23" s="42" t="s">
        <v>35</v>
      </c>
      <c r="B23" s="43">
        <v>840000</v>
      </c>
      <c r="C23" s="44"/>
      <c r="D23" s="55">
        <v>78510</v>
      </c>
      <c r="E23" s="45">
        <v>100500</v>
      </c>
      <c r="F23" s="45">
        <v>140470</v>
      </c>
      <c r="G23" s="45"/>
      <c r="H23" s="45"/>
      <c r="I23" s="47"/>
      <c r="J23" s="47"/>
      <c r="K23" s="47"/>
      <c r="L23" s="47"/>
      <c r="M23" s="47"/>
      <c r="N23" s="48"/>
      <c r="O23" s="48"/>
      <c r="P23" s="15">
        <f t="shared" si="4"/>
        <v>319480</v>
      </c>
    </row>
    <row r="24" spans="1:16" x14ac:dyDescent="0.25">
      <c r="A24" s="42" t="s">
        <v>36</v>
      </c>
      <c r="B24" s="43">
        <v>2163948</v>
      </c>
      <c r="C24" s="44"/>
      <c r="D24" s="55">
        <v>186363.35</v>
      </c>
      <c r="E24" s="45">
        <v>179976.3</v>
      </c>
      <c r="F24" s="45">
        <v>188830.2</v>
      </c>
      <c r="G24" s="45"/>
      <c r="H24" s="45"/>
      <c r="I24" s="47"/>
      <c r="J24" s="47"/>
      <c r="K24" s="47"/>
      <c r="L24" s="47"/>
      <c r="M24" s="47"/>
      <c r="N24" s="48"/>
      <c r="O24" s="48"/>
      <c r="P24" s="15">
        <f t="shared" si="4"/>
        <v>555169.85000000009</v>
      </c>
    </row>
    <row r="25" spans="1:16" x14ac:dyDescent="0.25">
      <c r="A25" s="42" t="s">
        <v>37</v>
      </c>
      <c r="B25" s="43"/>
      <c r="C25" s="44"/>
      <c r="D25" s="49"/>
      <c r="E25" s="49"/>
      <c r="F25" s="47"/>
      <c r="G25" s="47"/>
      <c r="H25" s="45"/>
      <c r="I25" s="47"/>
      <c r="J25" s="47"/>
      <c r="K25" s="47"/>
      <c r="L25" s="47"/>
      <c r="M25" s="47"/>
      <c r="N25" s="48"/>
      <c r="O25" s="48"/>
      <c r="P25" s="15">
        <f t="shared" si="4"/>
        <v>0</v>
      </c>
    </row>
    <row r="26" spans="1:16" ht="23.25" customHeight="1" x14ac:dyDescent="0.25">
      <c r="A26" s="42" t="s">
        <v>38</v>
      </c>
      <c r="B26" s="43">
        <v>2789775.46</v>
      </c>
      <c r="C26" s="44"/>
      <c r="D26" s="55">
        <v>306976.01</v>
      </c>
      <c r="E26" s="45">
        <v>56914.04</v>
      </c>
      <c r="F26" s="45">
        <v>223883.64</v>
      </c>
      <c r="G26" s="45"/>
      <c r="H26" s="45"/>
      <c r="I26" s="47"/>
      <c r="J26" s="47"/>
      <c r="K26" s="47"/>
      <c r="L26" s="47"/>
      <c r="M26" s="47"/>
      <c r="N26" s="48"/>
      <c r="O26" s="48"/>
      <c r="P26" s="15">
        <f t="shared" si="4"/>
        <v>587773.68999999994</v>
      </c>
    </row>
    <row r="27" spans="1:16" ht="21.75" customHeight="1" x14ac:dyDescent="0.25">
      <c r="A27" s="42" t="s">
        <v>39</v>
      </c>
      <c r="B27" s="43">
        <v>2397620</v>
      </c>
      <c r="C27" s="44"/>
      <c r="D27" s="55">
        <v>235356.3</v>
      </c>
      <c r="E27" s="45">
        <v>217206.84999999998</v>
      </c>
      <c r="F27" s="45">
        <v>193299.7</v>
      </c>
      <c r="G27" s="45"/>
      <c r="H27" s="45"/>
      <c r="I27" s="47"/>
      <c r="J27" s="47"/>
      <c r="K27" s="47"/>
      <c r="L27" s="47"/>
      <c r="M27" s="47"/>
      <c r="N27" s="48"/>
      <c r="O27" s="48"/>
      <c r="P27" s="15">
        <f t="shared" si="4"/>
        <v>645862.85</v>
      </c>
    </row>
    <row r="28" spans="1:16" ht="30" x14ac:dyDescent="0.25">
      <c r="A28" s="42" t="s">
        <v>40</v>
      </c>
      <c r="B28" s="43"/>
      <c r="C28" s="44"/>
      <c r="D28" s="55">
        <v>25150</v>
      </c>
      <c r="E28" s="49">
        <v>30540</v>
      </c>
      <c r="F28" s="44">
        <v>38725</v>
      </c>
      <c r="G28" s="45"/>
      <c r="H28" s="45"/>
      <c r="I28" s="47"/>
      <c r="J28" s="47"/>
      <c r="K28" s="47"/>
      <c r="L28" s="47"/>
      <c r="M28" s="47"/>
      <c r="N28" s="48"/>
      <c r="O28" s="48"/>
      <c r="P28" s="15">
        <f t="shared" si="4"/>
        <v>94415</v>
      </c>
    </row>
    <row r="29" spans="1:16" x14ac:dyDescent="0.25">
      <c r="A29" s="38" t="s">
        <v>41</v>
      </c>
      <c r="B29" s="52">
        <f>SUM(B30:B38)</f>
        <v>119826716.52</v>
      </c>
      <c r="C29" s="53"/>
      <c r="D29" s="54">
        <f t="shared" ref="D29:P29" si="5">SUM(D30:D38)</f>
        <v>6642240.0799999991</v>
      </c>
      <c r="E29" s="54">
        <f t="shared" si="5"/>
        <v>7742592.8399999999</v>
      </c>
      <c r="F29" s="54">
        <f t="shared" si="5"/>
        <v>2859975.88</v>
      </c>
      <c r="G29" s="54">
        <f t="shared" si="5"/>
        <v>0</v>
      </c>
      <c r="H29" s="54">
        <f t="shared" si="5"/>
        <v>0</v>
      </c>
      <c r="I29" s="54">
        <f t="shared" si="5"/>
        <v>0</v>
      </c>
      <c r="J29" s="54">
        <f t="shared" si="5"/>
        <v>0</v>
      </c>
      <c r="K29" s="54">
        <f t="shared" si="5"/>
        <v>0</v>
      </c>
      <c r="L29" s="54">
        <f t="shared" si="5"/>
        <v>0</v>
      </c>
      <c r="M29" s="54">
        <f t="shared" si="5"/>
        <v>0</v>
      </c>
      <c r="N29" s="41">
        <f t="shared" si="5"/>
        <v>0</v>
      </c>
      <c r="O29" s="41">
        <f t="shared" si="5"/>
        <v>0</v>
      </c>
      <c r="P29" s="41">
        <f t="shared" si="5"/>
        <v>17244808.800000001</v>
      </c>
    </row>
    <row r="30" spans="1:16" ht="30" x14ac:dyDescent="0.25">
      <c r="A30" s="42" t="s">
        <v>42</v>
      </c>
      <c r="B30" s="43">
        <v>15132993.699999999</v>
      </c>
      <c r="C30" s="44"/>
      <c r="D30" s="49">
        <v>1259679.8600000001</v>
      </c>
      <c r="E30" s="49">
        <v>1190279.98</v>
      </c>
      <c r="F30" s="56">
        <v>1149191.4099999999</v>
      </c>
      <c r="G30" s="45"/>
      <c r="H30" s="45"/>
      <c r="I30" s="47"/>
      <c r="J30" s="47"/>
      <c r="K30" s="47"/>
      <c r="L30" s="47"/>
      <c r="M30" s="47"/>
      <c r="N30" s="48"/>
      <c r="O30" s="48"/>
      <c r="P30" s="15">
        <f t="shared" si="4"/>
        <v>3599151.25</v>
      </c>
    </row>
    <row r="31" spans="1:16" x14ac:dyDescent="0.25">
      <c r="A31" s="42" t="s">
        <v>43</v>
      </c>
      <c r="B31" s="43">
        <v>650000</v>
      </c>
      <c r="C31" s="44"/>
      <c r="D31" s="49">
        <v>43600</v>
      </c>
      <c r="E31" s="49"/>
      <c r="F31" s="49"/>
      <c r="G31" s="45"/>
      <c r="H31" s="45"/>
      <c r="I31" s="47"/>
      <c r="J31" s="47"/>
      <c r="K31" s="47"/>
      <c r="L31" s="47"/>
      <c r="M31" s="47"/>
      <c r="N31" s="48"/>
      <c r="O31" s="48"/>
      <c r="P31" s="15">
        <f t="shared" si="4"/>
        <v>43600</v>
      </c>
    </row>
    <row r="32" spans="1:16" ht="30" x14ac:dyDescent="0.25">
      <c r="A32" s="42" t="s">
        <v>44</v>
      </c>
      <c r="B32" s="43">
        <v>3350000</v>
      </c>
      <c r="C32" s="44"/>
      <c r="D32" s="49">
        <v>137024.12</v>
      </c>
      <c r="E32" s="49">
        <v>197171.84000000003</v>
      </c>
      <c r="F32" s="56">
        <v>107585.04000000001</v>
      </c>
      <c r="G32" s="45"/>
      <c r="H32" s="45"/>
      <c r="I32" s="47"/>
      <c r="J32" s="47"/>
      <c r="K32" s="47"/>
      <c r="L32" s="47"/>
      <c r="M32" s="47"/>
      <c r="N32" s="48"/>
      <c r="O32" s="48"/>
      <c r="P32" s="15">
        <f t="shared" si="4"/>
        <v>441781</v>
      </c>
    </row>
    <row r="33" spans="1:16" ht="30" x14ac:dyDescent="0.25">
      <c r="A33" s="42" t="s">
        <v>45</v>
      </c>
      <c r="B33" s="43">
        <v>22423604.66</v>
      </c>
      <c r="C33" s="44"/>
      <c r="D33" s="49">
        <v>1566194.25</v>
      </c>
      <c r="E33" s="45">
        <v>1413570.29</v>
      </c>
      <c r="F33" s="45">
        <v>744498.83000000007</v>
      </c>
      <c r="G33" s="45"/>
      <c r="H33" s="45"/>
      <c r="I33" s="47"/>
      <c r="J33" s="47"/>
      <c r="K33" s="47"/>
      <c r="L33" s="47"/>
      <c r="M33" s="47"/>
      <c r="N33" s="48"/>
      <c r="O33" s="48"/>
      <c r="P33" s="15">
        <f t="shared" si="4"/>
        <v>3724263.37</v>
      </c>
    </row>
    <row r="34" spans="1:16" ht="30" x14ac:dyDescent="0.25">
      <c r="A34" s="42" t="s">
        <v>46</v>
      </c>
      <c r="B34" s="43">
        <v>4260500</v>
      </c>
      <c r="C34" s="44"/>
      <c r="D34" s="49">
        <v>253193</v>
      </c>
      <c r="E34" s="45">
        <v>72097.5</v>
      </c>
      <c r="F34" s="45">
        <v>246769.04</v>
      </c>
      <c r="G34" s="45"/>
      <c r="H34" s="45"/>
      <c r="I34" s="47"/>
      <c r="J34" s="47"/>
      <c r="K34" s="47"/>
      <c r="L34" s="47"/>
      <c r="M34" s="47"/>
      <c r="N34" s="48"/>
      <c r="O34" s="48"/>
      <c r="P34" s="15">
        <f t="shared" si="4"/>
        <v>572059.54</v>
      </c>
    </row>
    <row r="35" spans="1:16" ht="30" x14ac:dyDescent="0.25">
      <c r="A35" s="42" t="s">
        <v>47</v>
      </c>
      <c r="B35" s="43">
        <v>900000</v>
      </c>
      <c r="C35" s="44"/>
      <c r="D35" s="49">
        <v>77309.929999999993</v>
      </c>
      <c r="E35" s="49">
        <v>166701.65</v>
      </c>
      <c r="F35" s="56">
        <v>3250</v>
      </c>
      <c r="G35" s="45"/>
      <c r="H35" s="45"/>
      <c r="I35" s="47"/>
      <c r="J35" s="47"/>
      <c r="K35" s="47"/>
      <c r="L35" s="47"/>
      <c r="M35" s="47"/>
      <c r="N35" s="48"/>
      <c r="O35" s="48"/>
      <c r="P35" s="15">
        <f t="shared" si="4"/>
        <v>247261.58</v>
      </c>
    </row>
    <row r="36" spans="1:16" ht="45" x14ac:dyDescent="0.25">
      <c r="A36" s="42" t="s">
        <v>48</v>
      </c>
      <c r="B36" s="43">
        <v>45817039.390000001</v>
      </c>
      <c r="C36" s="44"/>
      <c r="D36" s="49">
        <v>2251664.5399999996</v>
      </c>
      <c r="E36" s="57">
        <v>2509773.4299999997</v>
      </c>
      <c r="F36" s="44">
        <v>92949.45</v>
      </c>
      <c r="G36" s="45"/>
      <c r="H36" s="45"/>
      <c r="I36" s="47"/>
      <c r="J36" s="47"/>
      <c r="K36" s="47"/>
      <c r="L36" s="47"/>
      <c r="M36" s="47"/>
      <c r="N36" s="48"/>
      <c r="O36" s="48"/>
      <c r="P36" s="15">
        <f t="shared" si="4"/>
        <v>4854387.419999999</v>
      </c>
    </row>
    <row r="37" spans="1:16" ht="45" x14ac:dyDescent="0.25">
      <c r="A37" s="42" t="s">
        <v>49</v>
      </c>
      <c r="B37" s="49"/>
      <c r="C37" s="43"/>
      <c r="D37" s="49"/>
      <c r="E37" s="49"/>
      <c r="F37" s="49"/>
      <c r="G37" s="49"/>
      <c r="H37" s="47"/>
      <c r="I37" s="58"/>
      <c r="J37" s="47"/>
      <c r="K37" s="47"/>
      <c r="L37" s="58"/>
      <c r="M37" s="47"/>
      <c r="N37" s="48"/>
      <c r="O37" s="59"/>
      <c r="P37" s="15">
        <f t="shared" si="4"/>
        <v>0</v>
      </c>
    </row>
    <row r="38" spans="1:16" x14ac:dyDescent="0.25">
      <c r="A38" s="42" t="s">
        <v>50</v>
      </c>
      <c r="B38" s="43">
        <v>27292578.77</v>
      </c>
      <c r="C38" s="44"/>
      <c r="D38" s="49">
        <v>1053574.3799999999</v>
      </c>
      <c r="E38" s="45">
        <v>2192998.15</v>
      </c>
      <c r="F38" s="45">
        <v>515732.11</v>
      </c>
      <c r="G38" s="45"/>
      <c r="H38" s="45"/>
      <c r="I38" s="47"/>
      <c r="J38" s="47"/>
      <c r="K38" s="47"/>
      <c r="L38" s="47"/>
      <c r="M38" s="47"/>
      <c r="N38" s="48"/>
      <c r="O38" s="48"/>
      <c r="P38" s="15">
        <f t="shared" si="4"/>
        <v>3762304.6399999997</v>
      </c>
    </row>
    <row r="39" spans="1:16" x14ac:dyDescent="0.25">
      <c r="A39" s="38" t="s">
        <v>51</v>
      </c>
      <c r="B39" s="60"/>
      <c r="C39" s="60"/>
      <c r="D39" s="60"/>
      <c r="E39" s="60"/>
      <c r="F39" s="60"/>
      <c r="G39" s="60"/>
      <c r="H39" s="60"/>
      <c r="I39" s="47"/>
      <c r="J39" s="47"/>
      <c r="K39" s="47"/>
      <c r="L39" s="47"/>
      <c r="M39" s="47"/>
      <c r="N39" s="48"/>
      <c r="O39" s="48"/>
      <c r="P39" s="15">
        <f>+D39+E39+F39+G39+H39+I39+J39+K39+L39+M39+N39+O39</f>
        <v>0</v>
      </c>
    </row>
    <row r="40" spans="1:16" ht="30" x14ac:dyDescent="0.25">
      <c r="A40" s="42" t="s">
        <v>52</v>
      </c>
      <c r="B40" s="43"/>
      <c r="C40" s="44"/>
      <c r="D40" s="49"/>
      <c r="E40" s="49"/>
      <c r="F40" s="49"/>
      <c r="G40" s="49"/>
      <c r="H40" s="49"/>
      <c r="I40" s="47"/>
      <c r="J40" s="47"/>
      <c r="K40" s="47"/>
      <c r="L40" s="47"/>
      <c r="M40" s="47"/>
      <c r="N40" s="48"/>
      <c r="O40" s="61"/>
      <c r="P40" s="15">
        <f t="shared" si="4"/>
        <v>0</v>
      </c>
    </row>
    <row r="41" spans="1:16" ht="45" x14ac:dyDescent="0.25">
      <c r="A41" s="42" t="s">
        <v>53</v>
      </c>
      <c r="B41" s="49"/>
      <c r="C41" s="43"/>
      <c r="D41" s="49"/>
      <c r="E41" s="49"/>
      <c r="F41" s="49"/>
      <c r="G41" s="49"/>
      <c r="H41" s="49"/>
      <c r="I41" s="47"/>
      <c r="J41" s="47"/>
      <c r="K41" s="47"/>
      <c r="L41" s="47"/>
      <c r="M41" s="47"/>
      <c r="N41" s="62"/>
      <c r="O41" s="48"/>
      <c r="P41" s="15">
        <f t="shared" si="4"/>
        <v>0</v>
      </c>
    </row>
    <row r="42" spans="1:16" ht="45" x14ac:dyDescent="0.25">
      <c r="A42" s="42" t="s">
        <v>54</v>
      </c>
      <c r="B42" s="49"/>
      <c r="C42" s="43"/>
      <c r="D42" s="49"/>
      <c r="E42" s="49"/>
      <c r="F42" s="49"/>
      <c r="G42" s="49"/>
      <c r="H42" s="49"/>
      <c r="I42" s="47"/>
      <c r="J42" s="47"/>
      <c r="K42" s="47"/>
      <c r="L42" s="47"/>
      <c r="M42" s="47"/>
      <c r="N42" s="62"/>
      <c r="O42" s="61"/>
      <c r="P42" s="15">
        <f t="shared" si="4"/>
        <v>0</v>
      </c>
    </row>
    <row r="43" spans="1:16" ht="45" x14ac:dyDescent="0.25">
      <c r="A43" s="42" t="s">
        <v>55</v>
      </c>
      <c r="B43" s="49"/>
      <c r="C43" s="43"/>
      <c r="D43" s="49"/>
      <c r="E43" s="49"/>
      <c r="F43" s="49"/>
      <c r="G43" s="49"/>
      <c r="H43" s="49"/>
      <c r="I43" s="47"/>
      <c r="J43" s="47"/>
      <c r="K43" s="47"/>
      <c r="L43" s="47"/>
      <c r="M43" s="47"/>
      <c r="N43" s="62"/>
      <c r="O43" s="61"/>
      <c r="P43" s="15">
        <f t="shared" si="4"/>
        <v>0</v>
      </c>
    </row>
    <row r="44" spans="1:16" ht="45" x14ac:dyDescent="0.25">
      <c r="A44" s="42" t="s">
        <v>56</v>
      </c>
      <c r="B44" s="49">
        <v>0</v>
      </c>
      <c r="C44" s="43">
        <v>0</v>
      </c>
      <c r="D44" s="49"/>
      <c r="E44" s="49"/>
      <c r="F44" s="49"/>
      <c r="G44" s="49"/>
      <c r="H44" s="49"/>
      <c r="I44" s="47"/>
      <c r="J44" s="47"/>
      <c r="K44" s="47"/>
      <c r="L44" s="47"/>
      <c r="M44" s="47"/>
      <c r="N44" s="62"/>
      <c r="O44" s="61"/>
      <c r="P44" s="15">
        <f t="shared" si="4"/>
        <v>0</v>
      </c>
    </row>
    <row r="45" spans="1:16" ht="30" x14ac:dyDescent="0.25">
      <c r="A45" s="42" t="s">
        <v>57</v>
      </c>
      <c r="B45" s="49">
        <v>0</v>
      </c>
      <c r="C45" s="43">
        <v>0</v>
      </c>
      <c r="D45" s="49"/>
      <c r="E45" s="49"/>
      <c r="F45" s="49"/>
      <c r="G45" s="49"/>
      <c r="H45" s="49"/>
      <c r="I45" s="47"/>
      <c r="J45" s="47"/>
      <c r="K45" s="47"/>
      <c r="L45" s="47"/>
      <c r="M45" s="47"/>
      <c r="N45" s="62"/>
      <c r="O45" s="61"/>
      <c r="P45" s="15">
        <f t="shared" si="4"/>
        <v>0</v>
      </c>
    </row>
    <row r="46" spans="1:16" ht="45" x14ac:dyDescent="0.25">
      <c r="A46" s="42" t="s">
        <v>58</v>
      </c>
      <c r="B46" s="49">
        <v>0</v>
      </c>
      <c r="C46" s="43">
        <v>0</v>
      </c>
      <c r="D46" s="49"/>
      <c r="E46" s="49"/>
      <c r="F46" s="49"/>
      <c r="G46" s="49"/>
      <c r="H46" s="49"/>
      <c r="I46" s="47"/>
      <c r="J46" s="47"/>
      <c r="K46" s="47"/>
      <c r="L46" s="47"/>
      <c r="M46" s="47"/>
      <c r="N46" s="62"/>
      <c r="O46" s="61"/>
      <c r="P46" s="15">
        <f t="shared" si="4"/>
        <v>0</v>
      </c>
    </row>
    <row r="47" spans="1:16" x14ac:dyDescent="0.25">
      <c r="A47" s="38" t="s">
        <v>59</v>
      </c>
      <c r="B47" s="63">
        <v>0</v>
      </c>
      <c r="C47" s="43">
        <v>0</v>
      </c>
      <c r="D47" s="63"/>
      <c r="E47" s="63"/>
      <c r="F47" s="63"/>
      <c r="G47" s="63"/>
      <c r="H47" s="49"/>
      <c r="I47" s="47"/>
      <c r="J47" s="47"/>
      <c r="K47" s="47"/>
      <c r="L47" s="47"/>
      <c r="M47" s="47"/>
      <c r="N47" s="62"/>
      <c r="O47" s="61"/>
      <c r="P47" s="15">
        <f t="shared" si="4"/>
        <v>0</v>
      </c>
    </row>
    <row r="48" spans="1:16" ht="30" x14ac:dyDescent="0.25">
      <c r="A48" s="42" t="s">
        <v>60</v>
      </c>
      <c r="B48" s="49">
        <v>0</v>
      </c>
      <c r="C48" s="43">
        <v>0</v>
      </c>
      <c r="D48" s="49"/>
      <c r="E48" s="49"/>
      <c r="F48" s="49"/>
      <c r="G48" s="49"/>
      <c r="H48" s="49"/>
      <c r="I48" s="47"/>
      <c r="J48" s="47"/>
      <c r="K48" s="47"/>
      <c r="L48" s="47"/>
      <c r="M48" s="47"/>
      <c r="N48" s="62"/>
      <c r="O48" s="61"/>
      <c r="P48" s="15">
        <f t="shared" si="4"/>
        <v>0</v>
      </c>
    </row>
    <row r="49" spans="1:16" ht="30" x14ac:dyDescent="0.25">
      <c r="A49" s="42" t="s">
        <v>61</v>
      </c>
      <c r="B49" s="49">
        <v>0</v>
      </c>
      <c r="C49" s="43">
        <v>0</v>
      </c>
      <c r="D49" s="49"/>
      <c r="E49" s="49"/>
      <c r="F49" s="49"/>
      <c r="G49" s="49"/>
      <c r="H49" s="49"/>
      <c r="I49" s="47"/>
      <c r="J49" s="47"/>
      <c r="K49" s="47"/>
      <c r="L49" s="47"/>
      <c r="M49" s="47"/>
      <c r="N49" s="62"/>
      <c r="O49" s="61"/>
      <c r="P49" s="15">
        <f t="shared" si="4"/>
        <v>0</v>
      </c>
    </row>
    <row r="50" spans="1:16" ht="30" x14ac:dyDescent="0.25">
      <c r="A50" s="42" t="s">
        <v>62</v>
      </c>
      <c r="B50" s="49">
        <v>0</v>
      </c>
      <c r="C50" s="43">
        <v>0</v>
      </c>
      <c r="D50" s="49"/>
      <c r="E50" s="49"/>
      <c r="F50" s="49"/>
      <c r="G50" s="49"/>
      <c r="H50" s="49"/>
      <c r="I50" s="47"/>
      <c r="J50" s="47"/>
      <c r="K50" s="47"/>
      <c r="L50" s="47"/>
      <c r="M50" s="47"/>
      <c r="N50" s="62"/>
      <c r="O50" s="61"/>
      <c r="P50" s="15">
        <f t="shared" si="4"/>
        <v>0</v>
      </c>
    </row>
    <row r="51" spans="1:16" ht="45" x14ac:dyDescent="0.25">
      <c r="A51" s="42" t="s">
        <v>63</v>
      </c>
      <c r="B51" s="49">
        <v>0</v>
      </c>
      <c r="C51" s="43">
        <v>0</v>
      </c>
      <c r="D51" s="49"/>
      <c r="E51" s="49"/>
      <c r="F51" s="49"/>
      <c r="G51" s="49"/>
      <c r="H51" s="49"/>
      <c r="I51" s="47"/>
      <c r="J51" s="47"/>
      <c r="K51" s="47"/>
      <c r="L51" s="47"/>
      <c r="M51" s="47"/>
      <c r="N51" s="62"/>
      <c r="O51" s="61"/>
      <c r="P51" s="15">
        <f t="shared" si="4"/>
        <v>0</v>
      </c>
    </row>
    <row r="52" spans="1:16" ht="45" x14ac:dyDescent="0.25">
      <c r="A52" s="42" t="s">
        <v>64</v>
      </c>
      <c r="B52" s="49">
        <v>0</v>
      </c>
      <c r="C52" s="43">
        <v>0</v>
      </c>
      <c r="D52" s="49"/>
      <c r="E52" s="49"/>
      <c r="F52" s="49"/>
      <c r="G52" s="49"/>
      <c r="H52" s="49"/>
      <c r="I52" s="47"/>
      <c r="J52" s="47"/>
      <c r="K52" s="47"/>
      <c r="L52" s="47"/>
      <c r="M52" s="47"/>
      <c r="N52" s="62"/>
      <c r="O52" s="61"/>
      <c r="P52" s="15">
        <f t="shared" si="4"/>
        <v>0</v>
      </c>
    </row>
    <row r="53" spans="1:16" ht="30" x14ac:dyDescent="0.25">
      <c r="A53" s="42" t="s">
        <v>65</v>
      </c>
      <c r="B53" s="49">
        <v>0</v>
      </c>
      <c r="C53" s="43">
        <v>0</v>
      </c>
      <c r="D53" s="49"/>
      <c r="E53" s="49"/>
      <c r="F53" s="49"/>
      <c r="G53" s="49"/>
      <c r="H53" s="49"/>
      <c r="I53" s="47"/>
      <c r="J53" s="47"/>
      <c r="K53" s="47"/>
      <c r="L53" s="47"/>
      <c r="M53" s="47"/>
      <c r="N53" s="62"/>
      <c r="O53" s="61"/>
      <c r="P53" s="15">
        <f t="shared" si="4"/>
        <v>0</v>
      </c>
    </row>
    <row r="54" spans="1:16" ht="30" x14ac:dyDescent="0.25">
      <c r="A54" s="42" t="s">
        <v>66</v>
      </c>
      <c r="B54" s="49">
        <v>0</v>
      </c>
      <c r="C54" s="43">
        <v>0</v>
      </c>
      <c r="D54" s="49"/>
      <c r="E54" s="49"/>
      <c r="F54" s="49"/>
      <c r="G54" s="49"/>
      <c r="H54" s="49"/>
      <c r="I54" s="47"/>
      <c r="J54" s="47"/>
      <c r="K54" s="47"/>
      <c r="L54" s="47"/>
      <c r="M54" s="47"/>
      <c r="N54" s="62"/>
      <c r="O54" s="61"/>
      <c r="P54" s="15">
        <f t="shared" si="4"/>
        <v>0</v>
      </c>
    </row>
    <row r="55" spans="1:16" ht="30" x14ac:dyDescent="0.25">
      <c r="A55" s="38" t="s">
        <v>67</v>
      </c>
      <c r="B55" s="39">
        <f>SUM(B56:B64)</f>
        <v>4587817.08</v>
      </c>
      <c r="C55" s="64">
        <f>+C56+C57+C58+C59+C60+C61+C62+C63+C64</f>
        <v>0</v>
      </c>
      <c r="D55" s="41">
        <f t="shared" ref="D55:P55" si="6">SUM(D56:D64)</f>
        <v>0</v>
      </c>
      <c r="E55" s="41">
        <f t="shared" si="6"/>
        <v>177490</v>
      </c>
      <c r="F55" s="41">
        <f t="shared" si="6"/>
        <v>54674</v>
      </c>
      <c r="G55" s="41">
        <f t="shared" si="6"/>
        <v>0</v>
      </c>
      <c r="H55" s="41">
        <f t="shared" si="6"/>
        <v>0</v>
      </c>
      <c r="I55" s="41">
        <f t="shared" si="6"/>
        <v>0</v>
      </c>
      <c r="J55" s="41">
        <f t="shared" si="6"/>
        <v>0</v>
      </c>
      <c r="K55" s="41">
        <f t="shared" si="6"/>
        <v>0</v>
      </c>
      <c r="L55" s="41">
        <f t="shared" si="6"/>
        <v>0</v>
      </c>
      <c r="M55" s="41">
        <f t="shared" si="6"/>
        <v>0</v>
      </c>
      <c r="N55" s="41">
        <f t="shared" si="6"/>
        <v>0</v>
      </c>
      <c r="O55" s="41">
        <f t="shared" si="6"/>
        <v>0</v>
      </c>
      <c r="P55" s="41">
        <f t="shared" si="6"/>
        <v>232164</v>
      </c>
    </row>
    <row r="56" spans="1:16" x14ac:dyDescent="0.25">
      <c r="A56" s="42" t="s">
        <v>68</v>
      </c>
      <c r="B56" s="62">
        <v>1433326.02</v>
      </c>
      <c r="C56" s="65"/>
      <c r="D56" s="66"/>
      <c r="E56" s="48">
        <v>5800</v>
      </c>
      <c r="F56" s="48">
        <v>54674</v>
      </c>
      <c r="G56" s="48"/>
      <c r="H56" s="48"/>
      <c r="I56" s="50"/>
      <c r="J56" s="50"/>
      <c r="K56" s="50"/>
      <c r="L56" s="50"/>
      <c r="M56" s="50"/>
      <c r="N56" s="48"/>
      <c r="O56" s="48"/>
      <c r="P56" s="15">
        <f t="shared" si="4"/>
        <v>60474</v>
      </c>
    </row>
    <row r="57" spans="1:16" ht="30" x14ac:dyDescent="0.25">
      <c r="A57" s="42" t="s">
        <v>69</v>
      </c>
      <c r="B57" s="62"/>
      <c r="C57" s="65"/>
      <c r="D57" s="67"/>
      <c r="E57" s="67"/>
      <c r="F57" s="67"/>
      <c r="G57" s="67"/>
      <c r="H57" s="67"/>
      <c r="I57" s="50"/>
      <c r="J57" s="50"/>
      <c r="K57" s="50"/>
      <c r="L57" s="50"/>
      <c r="M57" s="50"/>
      <c r="N57" s="62"/>
      <c r="O57" s="48"/>
      <c r="P57" s="15">
        <f t="shared" si="4"/>
        <v>0</v>
      </c>
    </row>
    <row r="58" spans="1:16" ht="30" x14ac:dyDescent="0.25">
      <c r="A58" s="42" t="s">
        <v>70</v>
      </c>
      <c r="B58" s="62">
        <v>3154491.06</v>
      </c>
      <c r="C58" s="65"/>
      <c r="D58" s="66"/>
      <c r="E58" s="48">
        <v>171690</v>
      </c>
      <c r="F58" s="48"/>
      <c r="G58" s="48"/>
      <c r="H58" s="48"/>
      <c r="I58" s="50"/>
      <c r="J58" s="50"/>
      <c r="K58" s="50"/>
      <c r="L58" s="50"/>
      <c r="M58" s="50"/>
      <c r="N58" s="48"/>
      <c r="O58" s="48"/>
      <c r="P58" s="15">
        <f t="shared" si="4"/>
        <v>171690</v>
      </c>
    </row>
    <row r="59" spans="1:16" ht="45" x14ac:dyDescent="0.25">
      <c r="A59" s="42" t="s">
        <v>71</v>
      </c>
      <c r="B59" s="62"/>
      <c r="C59" s="65"/>
      <c r="D59" s="67"/>
      <c r="E59" s="67"/>
      <c r="F59" s="65"/>
      <c r="G59" s="68"/>
      <c r="H59" s="50"/>
      <c r="I59" s="50"/>
      <c r="J59" s="50"/>
      <c r="K59" s="50"/>
      <c r="L59" s="50"/>
      <c r="M59" s="50"/>
      <c r="N59" s="62"/>
      <c r="O59" s="48"/>
      <c r="P59" s="15">
        <f t="shared" si="4"/>
        <v>0</v>
      </c>
    </row>
    <row r="60" spans="1:16" ht="30" x14ac:dyDescent="0.25">
      <c r="A60" s="42" t="s">
        <v>72</v>
      </c>
      <c r="B60" s="62"/>
      <c r="C60" s="65"/>
      <c r="D60" s="67"/>
      <c r="E60" s="67"/>
      <c r="F60" s="65"/>
      <c r="G60" s="48"/>
      <c r="H60" s="48"/>
      <c r="I60" s="50"/>
      <c r="J60" s="50"/>
      <c r="K60" s="50"/>
      <c r="L60" s="50"/>
      <c r="M60" s="50"/>
      <c r="N60" s="62"/>
      <c r="O60" s="48"/>
      <c r="P60" s="15">
        <f t="shared" si="4"/>
        <v>0</v>
      </c>
    </row>
    <row r="61" spans="1:16" ht="30" x14ac:dyDescent="0.25">
      <c r="A61" s="42" t="s">
        <v>73</v>
      </c>
      <c r="B61" s="62"/>
      <c r="C61" s="65"/>
      <c r="D61" s="67"/>
      <c r="E61" s="67"/>
      <c r="F61" s="67"/>
      <c r="G61" s="48"/>
      <c r="H61" s="59"/>
      <c r="I61" s="59"/>
      <c r="J61" s="50"/>
      <c r="K61" s="50"/>
      <c r="L61" s="50"/>
      <c r="M61" s="50"/>
      <c r="N61" s="62"/>
      <c r="O61" s="48"/>
      <c r="P61" s="15">
        <f t="shared" si="4"/>
        <v>0</v>
      </c>
    </row>
    <row r="62" spans="1:16" ht="30" x14ac:dyDescent="0.25">
      <c r="A62" s="42" t="s">
        <v>74</v>
      </c>
      <c r="B62" s="62"/>
      <c r="C62" s="65"/>
      <c r="D62" s="67"/>
      <c r="E62" s="67"/>
      <c r="F62" s="67"/>
      <c r="G62" s="67"/>
      <c r="H62" s="59"/>
      <c r="I62" s="59"/>
      <c r="J62" s="50"/>
      <c r="K62" s="50"/>
      <c r="L62" s="50"/>
      <c r="M62" s="50"/>
      <c r="N62" s="62"/>
      <c r="O62" s="48"/>
      <c r="P62" s="15">
        <f t="shared" si="4"/>
        <v>0</v>
      </c>
    </row>
    <row r="63" spans="1:16" x14ac:dyDescent="0.25">
      <c r="A63" s="42" t="s">
        <v>75</v>
      </c>
      <c r="B63" s="62"/>
      <c r="C63" s="65"/>
      <c r="D63" s="67"/>
      <c r="E63" s="67"/>
      <c r="F63" s="67"/>
      <c r="G63" s="67"/>
      <c r="H63" s="67"/>
      <c r="I63" s="59"/>
      <c r="J63" s="50"/>
      <c r="K63" s="50"/>
      <c r="L63" s="50"/>
      <c r="M63" s="50"/>
      <c r="N63" s="48"/>
      <c r="O63" s="48"/>
      <c r="P63" s="15">
        <f t="shared" si="4"/>
        <v>0</v>
      </c>
    </row>
    <row r="64" spans="1:16" ht="45" x14ac:dyDescent="0.25">
      <c r="A64" s="42" t="s">
        <v>76</v>
      </c>
      <c r="B64" s="62"/>
      <c r="C64" s="65"/>
      <c r="D64" s="66"/>
      <c r="E64" s="67"/>
      <c r="F64" s="67"/>
      <c r="G64" s="67"/>
      <c r="H64" s="67"/>
      <c r="I64" s="59"/>
      <c r="J64" s="50"/>
      <c r="K64" s="50"/>
      <c r="L64" s="50"/>
      <c r="M64" s="50"/>
      <c r="N64" s="62"/>
      <c r="O64" s="67"/>
      <c r="P64" s="15">
        <f t="shared" si="4"/>
        <v>0</v>
      </c>
    </row>
    <row r="65" spans="1:17" x14ac:dyDescent="0.25">
      <c r="A65" s="38" t="s">
        <v>77</v>
      </c>
      <c r="B65" s="64">
        <f t="shared" ref="B65" si="7">+B66+B67+B68+B69</f>
        <v>0</v>
      </c>
      <c r="C65" s="64"/>
      <c r="D65" s="64"/>
      <c r="E65" s="64"/>
      <c r="F65" s="64"/>
      <c r="G65" s="64"/>
      <c r="H65" s="64"/>
      <c r="I65" s="69"/>
      <c r="J65" s="69"/>
      <c r="K65" s="69"/>
      <c r="L65" s="69"/>
      <c r="M65" s="69"/>
      <c r="N65" s="70"/>
      <c r="O65" s="67"/>
      <c r="P65" s="15">
        <f t="shared" si="4"/>
        <v>0</v>
      </c>
    </row>
    <row r="66" spans="1:17" x14ac:dyDescent="0.25">
      <c r="A66" s="42" t="s">
        <v>78</v>
      </c>
      <c r="B66" s="62"/>
      <c r="C66" s="65"/>
      <c r="D66" s="67"/>
      <c r="E66" s="71"/>
      <c r="F66" s="50"/>
      <c r="G66" s="48"/>
      <c r="H66" s="48"/>
      <c r="I66" s="50"/>
      <c r="J66" s="50"/>
      <c r="K66" s="50"/>
      <c r="L66" s="50"/>
      <c r="M66" s="50"/>
      <c r="N66" s="48"/>
      <c r="O66" s="67"/>
      <c r="P66" s="15">
        <f t="shared" si="4"/>
        <v>0</v>
      </c>
    </row>
    <row r="67" spans="1:17" x14ac:dyDescent="0.25">
      <c r="A67" s="42" t="s">
        <v>79</v>
      </c>
      <c r="B67" s="62">
        <v>0</v>
      </c>
      <c r="C67" s="62"/>
      <c r="D67" s="67"/>
      <c r="E67" s="71"/>
      <c r="F67" s="67"/>
      <c r="G67" s="67"/>
      <c r="H67" s="67"/>
      <c r="I67" s="67"/>
      <c r="J67" s="50"/>
      <c r="K67" s="50"/>
      <c r="L67" s="50"/>
      <c r="M67" s="50"/>
      <c r="N67" s="50"/>
      <c r="O67" s="67"/>
      <c r="P67" s="15">
        <f t="shared" si="4"/>
        <v>0</v>
      </c>
    </row>
    <row r="68" spans="1:17" ht="30" x14ac:dyDescent="0.25">
      <c r="A68" s="42" t="s">
        <v>80</v>
      </c>
      <c r="B68" s="62">
        <v>0</v>
      </c>
      <c r="C68" s="62"/>
      <c r="D68" s="67"/>
      <c r="E68" s="71"/>
      <c r="F68" s="71"/>
      <c r="G68" s="71"/>
      <c r="H68" s="71"/>
      <c r="I68" s="67"/>
      <c r="J68" s="50"/>
      <c r="K68" s="50"/>
      <c r="L68" s="50"/>
      <c r="M68" s="50"/>
      <c r="N68" s="50"/>
      <c r="O68" s="67"/>
      <c r="P68" s="15">
        <f t="shared" si="4"/>
        <v>0</v>
      </c>
    </row>
    <row r="69" spans="1:17" ht="27" customHeight="1" x14ac:dyDescent="0.25">
      <c r="A69" s="72" t="s">
        <v>81</v>
      </c>
      <c r="B69" s="62">
        <v>0</v>
      </c>
      <c r="C69" s="62">
        <v>0</v>
      </c>
      <c r="D69" s="67"/>
      <c r="E69" s="71"/>
      <c r="F69" s="71"/>
      <c r="G69" s="71"/>
      <c r="H69" s="71"/>
      <c r="I69" s="67"/>
      <c r="J69" s="50"/>
      <c r="K69" s="50"/>
      <c r="L69" s="50"/>
      <c r="M69" s="50"/>
      <c r="N69" s="50"/>
      <c r="O69" s="67"/>
      <c r="P69" s="15">
        <f t="shared" si="4"/>
        <v>0</v>
      </c>
    </row>
    <row r="70" spans="1:17" ht="30" x14ac:dyDescent="0.25">
      <c r="A70" s="38" t="s">
        <v>82</v>
      </c>
      <c r="B70" s="71">
        <v>0</v>
      </c>
      <c r="C70" s="62">
        <v>0</v>
      </c>
      <c r="D70" s="71"/>
      <c r="E70" s="71"/>
      <c r="F70" s="71"/>
      <c r="G70" s="71"/>
      <c r="H70" s="71"/>
      <c r="I70" s="67"/>
      <c r="J70" s="50"/>
      <c r="K70" s="50"/>
      <c r="L70" s="50"/>
      <c r="M70" s="50"/>
      <c r="N70" s="50"/>
      <c r="O70" s="67"/>
      <c r="P70" s="15">
        <f t="shared" si="4"/>
        <v>0</v>
      </c>
    </row>
    <row r="71" spans="1:17" x14ac:dyDescent="0.25">
      <c r="A71" s="42" t="s">
        <v>83</v>
      </c>
      <c r="B71" s="67">
        <v>0</v>
      </c>
      <c r="C71" s="62">
        <v>0</v>
      </c>
      <c r="D71" s="67"/>
      <c r="E71" s="71"/>
      <c r="F71" s="71"/>
      <c r="G71" s="71"/>
      <c r="H71" s="71"/>
      <c r="I71" s="67"/>
      <c r="J71" s="50"/>
      <c r="K71" s="50"/>
      <c r="L71" s="50"/>
      <c r="M71" s="50"/>
      <c r="N71" s="50"/>
      <c r="O71" s="67"/>
      <c r="P71" s="15">
        <f t="shared" si="4"/>
        <v>0</v>
      </c>
    </row>
    <row r="72" spans="1:17" ht="45" x14ac:dyDescent="0.25">
      <c r="A72" s="42" t="s">
        <v>84</v>
      </c>
      <c r="B72" s="67">
        <v>0</v>
      </c>
      <c r="C72" s="62">
        <v>0</v>
      </c>
      <c r="D72" s="67"/>
      <c r="E72" s="71"/>
      <c r="F72" s="71"/>
      <c r="G72" s="71"/>
      <c r="H72" s="71"/>
      <c r="I72" s="67"/>
      <c r="J72" s="50"/>
      <c r="K72" s="50"/>
      <c r="L72" s="50"/>
      <c r="M72" s="50"/>
      <c r="N72" s="50"/>
      <c r="O72" s="67"/>
      <c r="P72" s="15">
        <f t="shared" si="4"/>
        <v>0</v>
      </c>
    </row>
    <row r="73" spans="1:17" x14ac:dyDescent="0.25">
      <c r="A73" s="38" t="s">
        <v>85</v>
      </c>
      <c r="B73" s="71">
        <v>0</v>
      </c>
      <c r="C73" s="62">
        <v>0</v>
      </c>
      <c r="D73" s="71"/>
      <c r="E73" s="71"/>
      <c r="F73" s="71"/>
      <c r="G73" s="71"/>
      <c r="H73" s="71"/>
      <c r="I73" s="67"/>
      <c r="J73" s="50"/>
      <c r="K73" s="50"/>
      <c r="L73" s="50"/>
      <c r="M73" s="50"/>
      <c r="N73" s="50"/>
      <c r="O73" s="67"/>
      <c r="P73" s="15">
        <f t="shared" si="4"/>
        <v>0</v>
      </c>
    </row>
    <row r="74" spans="1:17" ht="30" x14ac:dyDescent="0.25">
      <c r="A74" s="42" t="s">
        <v>86</v>
      </c>
      <c r="B74" s="67">
        <v>0</v>
      </c>
      <c r="C74" s="62">
        <v>0</v>
      </c>
      <c r="D74" s="67"/>
      <c r="E74" s="71"/>
      <c r="F74" s="71"/>
      <c r="G74" s="71"/>
      <c r="H74" s="71"/>
      <c r="I74" s="67"/>
      <c r="J74" s="50"/>
      <c r="K74" s="50"/>
      <c r="L74" s="50"/>
      <c r="M74" s="50"/>
      <c r="N74" s="50"/>
      <c r="O74" s="67"/>
      <c r="P74" s="15">
        <f t="shared" si="4"/>
        <v>0</v>
      </c>
    </row>
    <row r="75" spans="1:17" ht="30" x14ac:dyDescent="0.25">
      <c r="A75" s="42" t="s">
        <v>87</v>
      </c>
      <c r="B75" s="67">
        <v>0</v>
      </c>
      <c r="C75" s="62">
        <v>0</v>
      </c>
      <c r="D75" s="67"/>
      <c r="E75" s="71"/>
      <c r="F75" s="71"/>
      <c r="G75" s="71"/>
      <c r="H75" s="71"/>
      <c r="I75" s="67"/>
      <c r="J75" s="67"/>
      <c r="K75" s="67"/>
      <c r="L75" s="67"/>
      <c r="M75" s="50"/>
      <c r="N75" s="50"/>
      <c r="O75" s="67"/>
      <c r="P75" s="15">
        <f t="shared" si="4"/>
        <v>0</v>
      </c>
    </row>
    <row r="76" spans="1:17" ht="45" x14ac:dyDescent="0.25">
      <c r="A76" s="42" t="s">
        <v>88</v>
      </c>
      <c r="B76" s="67">
        <v>0</v>
      </c>
      <c r="C76" s="62">
        <v>0</v>
      </c>
      <c r="D76" s="67">
        <v>0</v>
      </c>
      <c r="E76" s="71">
        <v>0</v>
      </c>
      <c r="F76" s="71">
        <v>0</v>
      </c>
      <c r="G76" s="71">
        <v>0</v>
      </c>
      <c r="H76" s="71">
        <v>0</v>
      </c>
      <c r="I76" s="67"/>
      <c r="J76" s="67"/>
      <c r="K76" s="67"/>
      <c r="L76" s="67"/>
      <c r="M76" s="50"/>
      <c r="N76" s="50"/>
      <c r="O76" s="67"/>
      <c r="P76" s="15">
        <f t="shared" si="4"/>
        <v>0</v>
      </c>
    </row>
    <row r="77" spans="1:17" x14ac:dyDescent="0.25">
      <c r="A77" s="38" t="s">
        <v>89</v>
      </c>
      <c r="B77" s="71">
        <v>0</v>
      </c>
      <c r="C77" s="62">
        <v>0</v>
      </c>
      <c r="D77" s="67">
        <v>0</v>
      </c>
      <c r="E77" s="71">
        <v>0</v>
      </c>
      <c r="F77" s="71">
        <v>0</v>
      </c>
      <c r="G77" s="71">
        <v>0</v>
      </c>
      <c r="H77" s="71">
        <v>0</v>
      </c>
      <c r="I77" s="67"/>
      <c r="J77" s="67"/>
      <c r="K77" s="67"/>
      <c r="L77" s="67"/>
      <c r="M77" s="50"/>
      <c r="N77" s="67"/>
      <c r="O77" s="67"/>
      <c r="P77" s="15">
        <f t="shared" si="4"/>
        <v>0</v>
      </c>
      <c r="Q77" s="73"/>
    </row>
    <row r="78" spans="1:17" ht="30" x14ac:dyDescent="0.25">
      <c r="A78" s="42" t="s">
        <v>90</v>
      </c>
      <c r="B78" s="67">
        <v>0</v>
      </c>
      <c r="C78" s="62">
        <v>0</v>
      </c>
      <c r="D78" s="67">
        <v>0</v>
      </c>
      <c r="E78" s="71">
        <v>0</v>
      </c>
      <c r="F78" s="71">
        <v>0</v>
      </c>
      <c r="G78" s="71">
        <v>0</v>
      </c>
      <c r="H78" s="71">
        <v>0</v>
      </c>
      <c r="I78" s="67"/>
      <c r="J78" s="67"/>
      <c r="K78" s="67"/>
      <c r="L78" s="67"/>
      <c r="M78" s="50"/>
      <c r="N78" s="67"/>
      <c r="O78" s="67"/>
      <c r="P78" s="15">
        <f t="shared" si="4"/>
        <v>0</v>
      </c>
      <c r="Q78" s="73"/>
    </row>
    <row r="79" spans="1:17" ht="30" x14ac:dyDescent="0.25">
      <c r="A79" s="42" t="s">
        <v>91</v>
      </c>
      <c r="B79" s="67">
        <v>0</v>
      </c>
      <c r="C79" s="62">
        <v>0</v>
      </c>
      <c r="D79" s="67">
        <v>0</v>
      </c>
      <c r="E79" s="71">
        <v>0</v>
      </c>
      <c r="F79" s="71">
        <v>0</v>
      </c>
      <c r="G79" s="71">
        <v>0</v>
      </c>
      <c r="H79" s="71">
        <v>0</v>
      </c>
      <c r="I79" s="67"/>
      <c r="J79" s="67"/>
      <c r="K79" s="67"/>
      <c r="L79" s="67"/>
      <c r="M79" s="50"/>
      <c r="N79" s="67"/>
      <c r="O79" s="67"/>
      <c r="P79" s="15">
        <f t="shared" si="4"/>
        <v>0</v>
      </c>
      <c r="Q79" s="73"/>
    </row>
    <row r="80" spans="1:17" ht="30" x14ac:dyDescent="0.25">
      <c r="A80" s="42" t="s">
        <v>92</v>
      </c>
      <c r="B80" s="67">
        <v>0</v>
      </c>
      <c r="C80" s="62">
        <v>0</v>
      </c>
      <c r="D80" s="67">
        <v>0</v>
      </c>
      <c r="E80" s="71">
        <v>0</v>
      </c>
      <c r="F80" s="71">
        <v>0</v>
      </c>
      <c r="G80" s="71">
        <v>0</v>
      </c>
      <c r="H80" s="71">
        <v>0</v>
      </c>
      <c r="I80" s="67"/>
      <c r="J80" s="67"/>
      <c r="K80" s="67"/>
      <c r="L80" s="67"/>
      <c r="M80" s="50"/>
      <c r="N80" s="67"/>
      <c r="O80" s="67"/>
      <c r="P80" s="15">
        <f t="shared" si="4"/>
        <v>0</v>
      </c>
      <c r="Q80" s="73"/>
    </row>
    <row r="81" spans="1:20" x14ac:dyDescent="0.25">
      <c r="A81" s="38" t="s">
        <v>93</v>
      </c>
      <c r="B81" s="71">
        <v>0</v>
      </c>
      <c r="C81" s="74">
        <v>0</v>
      </c>
      <c r="D81" s="67">
        <v>0</v>
      </c>
      <c r="E81" s="71">
        <v>0</v>
      </c>
      <c r="F81" s="71">
        <v>0</v>
      </c>
      <c r="G81" s="71">
        <v>0</v>
      </c>
      <c r="H81" s="71">
        <v>0</v>
      </c>
      <c r="I81" s="67"/>
      <c r="J81" s="67"/>
      <c r="K81" s="67"/>
      <c r="L81" s="67"/>
      <c r="M81" s="50"/>
      <c r="N81" s="67"/>
      <c r="O81" s="67"/>
      <c r="P81" s="15">
        <f t="shared" si="4"/>
        <v>0</v>
      </c>
    </row>
    <row r="82" spans="1:20" ht="30" x14ac:dyDescent="0.25">
      <c r="A82" s="42" t="s">
        <v>94</v>
      </c>
      <c r="B82" s="67">
        <v>0</v>
      </c>
      <c r="C82" s="62">
        <v>0</v>
      </c>
      <c r="D82" s="67">
        <v>0</v>
      </c>
      <c r="E82" s="71">
        <v>0</v>
      </c>
      <c r="F82" s="71">
        <v>0</v>
      </c>
      <c r="G82" s="71">
        <v>0</v>
      </c>
      <c r="H82" s="71">
        <v>0</v>
      </c>
      <c r="I82" s="67"/>
      <c r="J82" s="67"/>
      <c r="K82" s="67"/>
      <c r="L82" s="67"/>
      <c r="M82" s="50"/>
      <c r="N82" s="67"/>
      <c r="O82" s="67"/>
      <c r="P82" s="15">
        <f t="shared" si="4"/>
        <v>0</v>
      </c>
    </row>
    <row r="83" spans="1:20" ht="30" x14ac:dyDescent="0.25">
      <c r="A83" s="42" t="s">
        <v>95</v>
      </c>
      <c r="B83" s="67">
        <v>0</v>
      </c>
      <c r="C83" s="62"/>
      <c r="D83" s="67">
        <v>0</v>
      </c>
      <c r="E83" s="71">
        <v>0</v>
      </c>
      <c r="F83" s="71">
        <v>0</v>
      </c>
      <c r="G83" s="71">
        <v>0</v>
      </c>
      <c r="H83" s="71">
        <v>0</v>
      </c>
      <c r="I83" s="67"/>
      <c r="J83" s="67"/>
      <c r="K83" s="67"/>
      <c r="L83" s="67"/>
      <c r="M83" s="50"/>
      <c r="N83" s="67"/>
      <c r="O83" s="67"/>
      <c r="P83" s="15">
        <f t="shared" si="4"/>
        <v>0</v>
      </c>
    </row>
    <row r="84" spans="1:20" ht="30" x14ac:dyDescent="0.25">
      <c r="A84" s="38" t="s">
        <v>96</v>
      </c>
      <c r="B84" s="71">
        <v>0</v>
      </c>
      <c r="C84" s="62">
        <v>0</v>
      </c>
      <c r="D84" s="67">
        <v>0</v>
      </c>
      <c r="E84" s="71">
        <v>0</v>
      </c>
      <c r="F84" s="71">
        <v>0</v>
      </c>
      <c r="G84" s="71">
        <v>0</v>
      </c>
      <c r="H84" s="71">
        <v>0</v>
      </c>
      <c r="I84" s="67"/>
      <c r="J84" s="67"/>
      <c r="K84" s="67"/>
      <c r="L84" s="67"/>
      <c r="M84" s="50"/>
      <c r="N84" s="67"/>
      <c r="O84" s="67"/>
      <c r="P84" s="15">
        <f t="shared" ref="P84:P85" si="8">+D84+E84+F84+G84+H84+I84+J84+K84+L84+M84+N84+O84</f>
        <v>0</v>
      </c>
    </row>
    <row r="85" spans="1:20" ht="30.75" thickBot="1" x14ac:dyDescent="0.3">
      <c r="A85" s="75" t="s">
        <v>97</v>
      </c>
      <c r="B85" s="76"/>
      <c r="C85" s="77">
        <v>0</v>
      </c>
      <c r="D85" s="76">
        <v>0</v>
      </c>
      <c r="E85" s="78">
        <v>0</v>
      </c>
      <c r="F85" s="78">
        <v>0</v>
      </c>
      <c r="G85" s="78">
        <v>0</v>
      </c>
      <c r="H85" s="78"/>
      <c r="I85" s="76"/>
      <c r="J85" s="76"/>
      <c r="K85" s="76"/>
      <c r="L85" s="76"/>
      <c r="M85" s="79"/>
      <c r="N85" s="76"/>
      <c r="O85" s="76"/>
      <c r="P85" s="15">
        <f t="shared" si="8"/>
        <v>0</v>
      </c>
      <c r="T85" s="80"/>
    </row>
    <row r="86" spans="1:20" ht="15.75" thickBot="1" x14ac:dyDescent="0.3">
      <c r="A86" s="81" t="s">
        <v>98</v>
      </c>
      <c r="B86" s="82">
        <f>+B13+B19+B29+B39+B55+B65</f>
        <v>204815901.82000002</v>
      </c>
      <c r="C86" s="82">
        <f>+C13+C19+C29+C39+C55+C65</f>
        <v>0</v>
      </c>
      <c r="D86" s="82">
        <f>+D13+D19+D29+D39+D55</f>
        <v>11650846.139999999</v>
      </c>
      <c r="E86" s="82">
        <f>+E13+E19+E29+E39+E55+E65</f>
        <v>12511901.08</v>
      </c>
      <c r="F86" s="82">
        <f>+F13+F19+F29+F39+F55+F65</f>
        <v>7320957.1500000004</v>
      </c>
      <c r="G86" s="82">
        <f t="shared" ref="G86:O86" si="9">+G13+G19+G29+G39+G55+G65</f>
        <v>0</v>
      </c>
      <c r="H86" s="82">
        <f t="shared" si="9"/>
        <v>0</v>
      </c>
      <c r="I86" s="82">
        <f t="shared" si="9"/>
        <v>0</v>
      </c>
      <c r="J86" s="82">
        <f>+J13+J19+J29+J39+J55+J65</f>
        <v>0</v>
      </c>
      <c r="K86" s="82">
        <f t="shared" si="9"/>
        <v>0</v>
      </c>
      <c r="L86" s="82">
        <f>+L13+L19+L29+L39+L55+L65</f>
        <v>0</v>
      </c>
      <c r="M86" s="82">
        <f t="shared" si="9"/>
        <v>0</v>
      </c>
      <c r="N86" s="82">
        <f t="shared" si="9"/>
        <v>0</v>
      </c>
      <c r="O86" s="82">
        <f t="shared" si="9"/>
        <v>0</v>
      </c>
      <c r="P86" s="83">
        <f>+D86+E86+F86+G86+H86+I86+J86+K86+L86+M86+N86+O86</f>
        <v>31483704.369999997</v>
      </c>
      <c r="T86" s="84"/>
    </row>
    <row r="87" spans="1:20" x14ac:dyDescent="0.25">
      <c r="D87" s="85"/>
    </row>
    <row r="88" spans="1:20" x14ac:dyDescent="0.25">
      <c r="D88" s="85"/>
    </row>
    <row r="89" spans="1:20" x14ac:dyDescent="0.25">
      <c r="A89" s="86" t="s">
        <v>99</v>
      </c>
      <c r="D89" s="86"/>
      <c r="F89" s="87" t="s">
        <v>100</v>
      </c>
      <c r="H89" s="87"/>
      <c r="L89" s="87" t="s">
        <v>101</v>
      </c>
    </row>
    <row r="90" spans="1:20" x14ac:dyDescent="0.25">
      <c r="A90" s="86" t="s">
        <v>102</v>
      </c>
      <c r="D90" s="86"/>
      <c r="F90" s="87" t="s">
        <v>103</v>
      </c>
      <c r="H90" s="87"/>
      <c r="L90" s="87" t="s">
        <v>104</v>
      </c>
    </row>
    <row r="91" spans="1:20" x14ac:dyDescent="0.25">
      <c r="A91" s="86" t="s">
        <v>105</v>
      </c>
      <c r="D91" s="86"/>
      <c r="F91" s="87" t="s">
        <v>106</v>
      </c>
      <c r="H91" s="87"/>
      <c r="L91" s="87" t="s">
        <v>107</v>
      </c>
    </row>
    <row r="92" spans="1:20" x14ac:dyDescent="0.25">
      <c r="D92" s="85"/>
    </row>
    <row r="93" spans="1:20" x14ac:dyDescent="0.25">
      <c r="D93" s="85"/>
    </row>
    <row r="94" spans="1:20" x14ac:dyDescent="0.25">
      <c r="D94" s="85"/>
    </row>
    <row r="95" spans="1:20" x14ac:dyDescent="0.25">
      <c r="D95" s="85"/>
    </row>
    <row r="96" spans="1:20" x14ac:dyDescent="0.25">
      <c r="D96" s="85"/>
    </row>
    <row r="97" spans="1:7" x14ac:dyDescent="0.25">
      <c r="D97" s="85"/>
    </row>
    <row r="98" spans="1:7" x14ac:dyDescent="0.25">
      <c r="D98" s="85"/>
    </row>
    <row r="99" spans="1:7" ht="15.75" thickBot="1" x14ac:dyDescent="0.3">
      <c r="D99" s="85"/>
    </row>
    <row r="100" spans="1:7" ht="35.25" customHeight="1" thickBot="1" x14ac:dyDescent="0.3">
      <c r="A100" s="88" t="s">
        <v>108</v>
      </c>
      <c r="D100" s="89"/>
      <c r="E100" s="89"/>
      <c r="F100" s="89"/>
    </row>
    <row r="101" spans="1:7" ht="49.5" thickBot="1" x14ac:dyDescent="0.3">
      <c r="A101" s="90" t="s">
        <v>109</v>
      </c>
      <c r="D101" s="89"/>
      <c r="E101" s="89"/>
      <c r="F101" s="89"/>
      <c r="G101" s="80"/>
    </row>
    <row r="102" spans="1:7" ht="97.5" thickBot="1" x14ac:dyDescent="0.3">
      <c r="A102" s="91" t="s">
        <v>110</v>
      </c>
      <c r="D102" s="89"/>
      <c r="E102" s="89"/>
      <c r="F102" s="89"/>
    </row>
  </sheetData>
  <mergeCells count="10">
    <mergeCell ref="D100:F100"/>
    <mergeCell ref="D101:F101"/>
    <mergeCell ref="D102:F102"/>
    <mergeCell ref="A3:P3"/>
    <mergeCell ref="A4:P4"/>
    <mergeCell ref="A6:P6"/>
    <mergeCell ref="A10:A11"/>
    <mergeCell ref="B10:B11"/>
    <mergeCell ref="C10:C11"/>
    <mergeCell ref="D10:P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2024-04-08T15:59:51Z</dcterms:created>
  <dcterms:modified xsi:type="dcterms:W3CDTF">2024-04-08T16:01:02Z</dcterms:modified>
</cp:coreProperties>
</file>